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man\Desktop\Za MatjazaS-U1\"/>
    </mc:Choice>
  </mc:AlternateContent>
  <bookViews>
    <workbookView xWindow="120" yWindow="120" windowWidth="15135" windowHeight="9300" firstSheet="1" activeTab="2"/>
  </bookViews>
  <sheets>
    <sheet name="Dnevnik udeleženca" sheetId="1" r:id="rId1"/>
    <sheet name="Komentarji raziskovalca" sheetId="2" r:id="rId2"/>
    <sheet name="Rezultati analize posnetkov" sheetId="3" r:id="rId3"/>
  </sheets>
  <definedNames>
    <definedName name="_xlnm._FilterDatabase" localSheetId="0" hidden="1">'Dnevnik udeleženca'!$B$2:$AB$42</definedName>
  </definedNames>
  <calcPr calcId="162913"/>
</workbook>
</file>

<file path=xl/calcChain.xml><?xml version="1.0" encoding="utf-8"?>
<calcChain xmlns="http://schemas.openxmlformats.org/spreadsheetml/2006/main">
  <c r="V53" i="3" l="1"/>
  <c r="V32" i="3"/>
  <c r="C49" i="3" l="1"/>
  <c r="F21" i="3"/>
  <c r="E21" i="3"/>
  <c r="D21" i="3"/>
  <c r="C21" i="3"/>
  <c r="B21" i="3"/>
  <c r="F34" i="3"/>
  <c r="E34" i="3"/>
  <c r="D34" i="3"/>
  <c r="C34" i="3"/>
  <c r="B34" i="3"/>
  <c r="F30" i="3"/>
  <c r="E30" i="3"/>
  <c r="D30" i="3"/>
  <c r="C30" i="3"/>
  <c r="B30" i="3"/>
  <c r="B25" i="3"/>
  <c r="C25" i="3"/>
  <c r="D25" i="3"/>
  <c r="E25" i="3"/>
  <c r="F25" i="3"/>
  <c r="AJ44" i="3"/>
  <c r="AI44" i="3"/>
  <c r="AH44" i="3"/>
  <c r="AG44" i="3"/>
  <c r="AF44" i="3"/>
  <c r="AE44" i="3"/>
  <c r="AD44" i="3"/>
  <c r="AC44" i="3"/>
  <c r="AB44" i="3"/>
  <c r="AA44" i="3"/>
  <c r="Z44" i="3"/>
  <c r="Y44" i="3"/>
  <c r="X44" i="3"/>
  <c r="W44" i="3"/>
  <c r="U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B44" i="3"/>
  <c r="AJ40" i="3"/>
  <c r="AI40" i="3"/>
  <c r="AH40" i="3"/>
  <c r="AG40" i="3"/>
  <c r="AF40" i="3"/>
  <c r="AE40" i="3"/>
  <c r="AD40" i="3"/>
  <c r="AC40" i="3"/>
  <c r="AB40" i="3"/>
  <c r="AA40" i="3"/>
  <c r="Z40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B40" i="3"/>
  <c r="AJ53" i="3"/>
  <c r="AI53" i="3"/>
  <c r="AH53" i="3"/>
  <c r="AG53" i="3"/>
  <c r="AF53" i="3"/>
  <c r="AE53" i="3"/>
  <c r="AD53" i="3"/>
  <c r="AC53" i="3"/>
  <c r="AB53" i="3"/>
  <c r="AA53" i="3"/>
  <c r="Z53" i="3"/>
  <c r="Y53" i="3"/>
  <c r="X53" i="3"/>
  <c r="W53" i="3"/>
  <c r="U53" i="3"/>
  <c r="T53" i="3"/>
  <c r="S53" i="3"/>
  <c r="R53" i="3"/>
  <c r="Q53" i="3"/>
  <c r="P53" i="3"/>
  <c r="O53" i="3"/>
  <c r="N53" i="3"/>
  <c r="M53" i="3"/>
  <c r="L53" i="3"/>
  <c r="K53" i="3"/>
  <c r="J53" i="3"/>
  <c r="I53" i="3"/>
  <c r="H53" i="3"/>
  <c r="G53" i="3"/>
  <c r="F53" i="3"/>
  <c r="E53" i="3"/>
  <c r="D53" i="3"/>
  <c r="C53" i="3"/>
  <c r="B53" i="3"/>
  <c r="AJ49" i="3"/>
  <c r="AI49" i="3"/>
  <c r="AH49" i="3"/>
  <c r="AG49" i="3"/>
  <c r="AF49" i="3"/>
  <c r="AE49" i="3"/>
  <c r="AD49" i="3"/>
  <c r="AC49" i="3"/>
  <c r="AB49" i="3"/>
  <c r="AA49" i="3"/>
  <c r="Z49" i="3"/>
  <c r="Y49" i="3"/>
  <c r="X49" i="3"/>
  <c r="W49" i="3"/>
  <c r="V49" i="3"/>
  <c r="U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B49" i="3"/>
</calcChain>
</file>

<file path=xl/sharedStrings.xml><?xml version="1.0" encoding="utf-8"?>
<sst xmlns="http://schemas.openxmlformats.org/spreadsheetml/2006/main" count="182" uniqueCount="129">
  <si>
    <t>ura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</si>
  <si>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</si>
  <si>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</si>
  <si>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</si>
  <si>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</si>
  <si>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</si>
  <si>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</si>
  <si>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</si>
  <si>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</si>
  <si>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</si>
  <si>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</si>
  <si>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</si>
  <si>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</si>
  <si>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</si>
  <si>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</si>
  <si>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</si>
  <si>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</si>
  <si>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</si>
  <si>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</si>
  <si>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</si>
  <si>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</si>
  <si>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</si>
  <si>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</si>
  <si>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</si>
  <si>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23 - 24</t>
  </si>
  <si>
    <t xml:space="preserve">dan </t>
  </si>
  <si>
    <t>Namestitev senzorja</t>
  </si>
  <si>
    <t>Začetek vzbujanja 1</t>
  </si>
  <si>
    <t>Začetek vzbujanja 2</t>
  </si>
  <si>
    <t>Začetek vzbujanja 3</t>
  </si>
  <si>
    <t>Začetek vzbujanja 4</t>
  </si>
  <si>
    <t>Začetek vzbujanja 5</t>
  </si>
  <si>
    <t>Začetek vzbujanja 6</t>
  </si>
  <si>
    <t>N</t>
  </si>
  <si>
    <t>V1</t>
  </si>
  <si>
    <t xml:space="preserve"> Ocena počutja po blokih</t>
  </si>
  <si>
    <t>--</t>
  </si>
  <si>
    <t>++</t>
  </si>
  <si>
    <t xml:space="preserve">Označite s spodnjimi črkami v ustrezno časovno okence: </t>
  </si>
  <si>
    <t xml:space="preserve">             Pretežna telesna aktivnost:      normalno aktiven - A                          rekreacija  - R              mirovanje/sedenje/ležanje  - M</t>
  </si>
  <si>
    <t xml:space="preserve">             Terapija:                                         namestitev senzorja - N                   vzbujanje 1. tridnevni blok  - V1                                           vzbujanje 2. tridnevni blok - V2</t>
  </si>
  <si>
    <t xml:space="preserve">            Ocena počutja po blokih:           običajno - 00                                         slabše kot običajno - --                                                           boljše kot običajno - ++</t>
  </si>
  <si>
    <t xml:space="preserve">              Počutje:                                          neprijetno utripanje v prsih  -  P      dušenje  -  D                 bolečina v prsnem košu  -  B        omotica  -  O          nezavest  -  S           </t>
  </si>
  <si>
    <t>U1</t>
  </si>
  <si>
    <t>Datum</t>
  </si>
  <si>
    <t>Trajanje uporabne meritve 3 dni</t>
  </si>
  <si>
    <t>Trajanje uporabne meritve 1 dan</t>
  </si>
  <si>
    <t>Trajanje uporabne meritve 2 dan</t>
  </si>
  <si>
    <t>Trajanje uporabne meritve 3 dan</t>
  </si>
  <si>
    <t>Trajanje uporabne meritve 4 dan</t>
  </si>
  <si>
    <t>Trajanje uporabne meritve 5 dan</t>
  </si>
  <si>
    <t>Trajanje uporabne meritve 6 dan</t>
  </si>
  <si>
    <t>Trajanje uporabne meritve [ure]</t>
  </si>
  <si>
    <t>Čas [ura]</t>
  </si>
  <si>
    <t>Vzbujanje prvi 3.dnevni blok</t>
  </si>
  <si>
    <t>Trajanje analizirane meritve 1 dan</t>
  </si>
  <si>
    <t>Trajanje analizirane meritve 2 dan</t>
  </si>
  <si>
    <t>Trajanje analizirane meritve 3 dan</t>
  </si>
  <si>
    <t>Trajanje analizirane meritve 3 dni</t>
  </si>
  <si>
    <t>Trajanje analizirane meritve [ure]</t>
  </si>
  <si>
    <t>Vzbujanje drugi 3.dnevni blok</t>
  </si>
  <si>
    <t>Trajanje analizirane meritve 4 dan</t>
  </si>
  <si>
    <t>Trajanje analizirane meritve 5 dan</t>
  </si>
  <si>
    <t>Trajanje analizirane meritve 6 dan</t>
  </si>
  <si>
    <t>AES - posamezne</t>
  </si>
  <si>
    <t>AES - bigeminija</t>
  </si>
  <si>
    <t>AES - salva 2-5</t>
  </si>
  <si>
    <t>AT/AU do 30 s</t>
  </si>
  <si>
    <t>AT/AU &gt; 30 s</t>
  </si>
  <si>
    <t>Afib št. epizod</t>
  </si>
  <si>
    <t>Afib trajanje (min)</t>
  </si>
  <si>
    <t>V2</t>
  </si>
  <si>
    <t>1?</t>
  </si>
  <si>
    <t>310 s?</t>
  </si>
  <si>
    <t>133+85+116=334</t>
  </si>
  <si>
    <t>9+2+0=11</t>
  </si>
  <si>
    <t>49+15+20=84</t>
  </si>
  <si>
    <t>1 (14s)+0+1(5s)</t>
  </si>
  <si>
    <t>217s+2000s (20.1.)</t>
  </si>
  <si>
    <t>Time</t>
  </si>
  <si>
    <t>RR Min</t>
  </si>
  <si>
    <t>RR Max</t>
  </si>
  <si>
    <t>RR Average</t>
  </si>
  <si>
    <t>RR StDev</t>
  </si>
  <si>
    <t>HR Min</t>
  </si>
  <si>
    <t>HR Max</t>
  </si>
  <si>
    <t>HR Average</t>
  </si>
  <si>
    <t>HR StDev</t>
  </si>
  <si>
    <t>Brady</t>
  </si>
  <si>
    <t>Pauses</t>
  </si>
  <si>
    <t>Prolonged RR Intervals</t>
  </si>
  <si>
    <t>SVPB Isolated</t>
  </si>
  <si>
    <t>SV Couplet</t>
  </si>
  <si>
    <t>SV Run</t>
  </si>
  <si>
    <t>SV Bg</t>
  </si>
  <si>
    <t>SV Tg</t>
  </si>
  <si>
    <t>SV Tachy</t>
  </si>
  <si>
    <t>ATachy</t>
  </si>
  <si>
    <t>AFib</t>
  </si>
  <si>
    <t>AFlutter</t>
  </si>
  <si>
    <t>V Isolated</t>
  </si>
  <si>
    <t>V Couplet</t>
  </si>
  <si>
    <t>V Run</t>
  </si>
  <si>
    <t>V Bg</t>
  </si>
  <si>
    <t>V Tg</t>
  </si>
  <si>
    <t>V Tachy</t>
  </si>
  <si>
    <t>VFib</t>
  </si>
  <si>
    <t>VFlutter</t>
  </si>
  <si>
    <t>Torsade de Pointes</t>
  </si>
  <si>
    <t>AVB</t>
  </si>
  <si>
    <t>N Beats</t>
  </si>
  <si>
    <t>V Beats</t>
  </si>
  <si>
    <t>S Beats</t>
  </si>
  <si>
    <t>1 (0,27%)</t>
  </si>
  <si>
    <t>Analyzed Time [%]</t>
  </si>
  <si>
    <t>day 4-5</t>
  </si>
  <si>
    <t>day 7-9</t>
  </si>
  <si>
    <t>HRV - one hour during stimulation</t>
  </si>
  <si>
    <t>nRR</t>
  </si>
  <si>
    <t>RR Mean</t>
  </si>
  <si>
    <t>PNN50</t>
  </si>
  <si>
    <t>SDNN</t>
  </si>
  <si>
    <t>RMSSD</t>
  </si>
  <si>
    <t>HRV - per days</t>
  </si>
  <si>
    <t>RHYTHM - per days</t>
  </si>
  <si>
    <t>RHYTHM - one hour during stimulation</t>
  </si>
  <si>
    <t>Yellow color - real stimulation</t>
  </si>
  <si>
    <t>gray color - shame stimulation</t>
  </si>
  <si>
    <t>1 (0,090%)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</si>
</sst>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F400]h:mm:ss\ AM/PM"/>
    <numFmt numFmtId="165" formatCode="0.0"/>
    <numFmt numFmtId="166" formatCode="0.000"/>
  </numFmts>
  <fonts count="12" x14ac:knownFonts="1">
    <font>
      <sz val="10"/>
      <name val="Arial"/>
    </font>
    <font>
      <sz val="8"/>
      <name val="Arial"/>
      <family val="2"/>
      <charset val="238"/>
    </font>
    <font>
      <b/>
      <sz val="28"/>
      <name val="Arial"/>
      <family val="2"/>
      <charset val="238"/>
    </font>
    <font>
      <sz val="28"/>
      <name val="Arial"/>
      <family val="2"/>
      <charset val="238"/>
    </font>
    <font>
      <b/>
      <i/>
      <sz val="28"/>
      <name val="Arial"/>
      <family val="2"/>
      <charset val="238"/>
    </font>
    <font>
      <b/>
      <sz val="24"/>
      <name val="Arial"/>
      <family val="2"/>
      <charset val="238"/>
    </font>
    <font>
      <sz val="24"/>
      <name val="Arial"/>
      <family val="2"/>
      <charset val="238"/>
    </font>
    <font>
      <b/>
      <i/>
      <sz val="24"/>
      <name val="Arial"/>
      <family val="2"/>
      <charset val="238"/>
    </font>
    <font>
      <sz val="10"/>
      <name val="Arial"/>
      <family val="2"/>
      <charset val="238"/>
    </font>
    <font>
      <sz val="28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1" xfId="0" applyBorder="1"/>
    <xf numFmtId="0" fontId="2" fillId="0" borderId="0" xfId="0" applyFont="1"/>
    <xf numFmtId="164" fontId="2" fillId="0" borderId="0" xfId="0" applyNumberFormat="1" applyFont="1"/>
    <xf numFmtId="0" fontId="3" fillId="0" borderId="0" xfId="0" applyFont="1"/>
    <xf numFmtId="14" fontId="2" fillId="0" borderId="1" xfId="0" applyNumberFormat="1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49" fontId="2" fillId="0" borderId="2" xfId="0" applyNumberFormat="1" applyFont="1" applyBorder="1" applyAlignment="1">
      <alignment vertical="center"/>
    </xf>
    <xf numFmtId="164" fontId="2" fillId="0" borderId="2" xfId="0" applyNumberFormat="1" applyFont="1" applyBorder="1" applyAlignment="1">
      <alignment vertical="center"/>
    </xf>
    <xf numFmtId="164" fontId="2" fillId="0" borderId="3" xfId="0" applyNumberFormat="1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8" fillId="0" borderId="0" xfId="0" applyFont="1"/>
    <xf numFmtId="0" fontId="0" fillId="3" borderId="0" xfId="0" applyFill="1"/>
    <xf numFmtId="0" fontId="2" fillId="3" borderId="0" xfId="0" applyFont="1" applyFill="1"/>
    <xf numFmtId="164" fontId="2" fillId="3" borderId="0" xfId="0" applyNumberFormat="1" applyFont="1" applyFill="1"/>
    <xf numFmtId="0" fontId="0" fillId="3" borderId="1" xfId="0" applyFill="1" applyBorder="1"/>
    <xf numFmtId="0" fontId="3" fillId="3" borderId="0" xfId="0" applyFont="1" applyFill="1"/>
    <xf numFmtId="0" fontId="2" fillId="2" borderId="0" xfId="0" applyFont="1" applyFill="1"/>
    <xf numFmtId="164" fontId="2" fillId="2" borderId="0" xfId="0" applyNumberFormat="1" applyFont="1" applyFill="1"/>
    <xf numFmtId="0" fontId="9" fillId="2" borderId="1" xfId="0" quotePrefix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14" fontId="2" fillId="3" borderId="1" xfId="0" applyNumberFormat="1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vertical="center" wrapText="1"/>
    </xf>
    <xf numFmtId="0" fontId="9" fillId="3" borderId="1" xfId="0" quotePrefix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20" fontId="8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20" fontId="0" fillId="0" borderId="0" xfId="0" applyNumberFormat="1" applyAlignment="1">
      <alignment horizontal="center"/>
    </xf>
    <xf numFmtId="0" fontId="0" fillId="0" borderId="0" xfId="0" applyFill="1"/>
    <xf numFmtId="14" fontId="0" fillId="4" borderId="0" xfId="0" applyNumberFormat="1" applyFill="1" applyAlignment="1">
      <alignment horizontal="center"/>
    </xf>
    <xf numFmtId="0" fontId="8" fillId="4" borderId="0" xfId="0" applyFont="1" applyFill="1"/>
    <xf numFmtId="0" fontId="0" fillId="4" borderId="0" xfId="0" applyFill="1"/>
    <xf numFmtId="21" fontId="0" fillId="4" borderId="0" xfId="0" applyNumberFormat="1" applyFill="1"/>
    <xf numFmtId="0" fontId="8" fillId="0" borderId="0" xfId="0" applyFont="1" applyFill="1"/>
    <xf numFmtId="1" fontId="0" fillId="0" borderId="0" xfId="0" applyNumberFormat="1" applyAlignment="1">
      <alignment horizontal="center"/>
    </xf>
    <xf numFmtId="21" fontId="10" fillId="4" borderId="0" xfId="0" applyNumberFormat="1" applyFont="1" applyFill="1" applyBorder="1"/>
    <xf numFmtId="2" fontId="10" fillId="4" borderId="0" xfId="0" applyNumberFormat="1" applyFont="1" applyFill="1" applyBorder="1"/>
    <xf numFmtId="0" fontId="10" fillId="4" borderId="0" xfId="0" applyFont="1" applyFill="1" applyBorder="1"/>
    <xf numFmtId="46" fontId="10" fillId="4" borderId="0" xfId="0" applyNumberFormat="1" applyFont="1" applyFill="1" applyBorder="1"/>
    <xf numFmtId="165" fontId="0" fillId="4" borderId="0" xfId="0" applyNumberFormat="1" applyFill="1" applyAlignment="1">
      <alignment horizontal="center"/>
    </xf>
    <xf numFmtId="165" fontId="0" fillId="4" borderId="0" xfId="0" applyNumberFormat="1" applyFill="1"/>
    <xf numFmtId="1" fontId="8" fillId="4" borderId="0" xfId="0" applyNumberFormat="1" applyFont="1" applyFill="1"/>
    <xf numFmtId="165" fontId="8" fillId="0" borderId="0" xfId="0" applyNumberFormat="1" applyFont="1" applyFill="1" applyAlignment="1">
      <alignment horizontal="right"/>
    </xf>
    <xf numFmtId="165" fontId="0" fillId="0" borderId="0" xfId="0" applyNumberFormat="1" applyFill="1" applyAlignment="1">
      <alignment horizontal="center"/>
    </xf>
    <xf numFmtId="165" fontId="0" fillId="0" borderId="0" xfId="0" applyNumberFormat="1" applyFill="1"/>
    <xf numFmtId="0" fontId="0" fillId="0" borderId="0" xfId="0" applyFill="1" applyAlignment="1">
      <alignment horizontal="center"/>
    </xf>
    <xf numFmtId="165" fontId="8" fillId="0" borderId="0" xfId="0" applyNumberFormat="1" applyFont="1" applyFill="1"/>
    <xf numFmtId="165" fontId="0" fillId="4" borderId="1" xfId="0" applyNumberFormat="1" applyFill="1" applyBorder="1"/>
    <xf numFmtId="1" fontId="0" fillId="4" borderId="0" xfId="0" applyNumberFormat="1" applyFill="1" applyAlignment="1">
      <alignment horizontal="center"/>
    </xf>
    <xf numFmtId="1" fontId="0" fillId="0" borderId="0" xfId="0" applyNumberFormat="1" applyFill="1" applyAlignment="1">
      <alignment horizontal="center"/>
    </xf>
    <xf numFmtId="165" fontId="10" fillId="4" borderId="0" xfId="0" applyNumberFormat="1" applyFont="1" applyFill="1" applyBorder="1"/>
    <xf numFmtId="165" fontId="8" fillId="5" borderId="0" xfId="0" applyNumberFormat="1" applyFont="1" applyFill="1" applyAlignment="1">
      <alignment horizontal="right"/>
    </xf>
    <xf numFmtId="1" fontId="0" fillId="5" borderId="0" xfId="0" applyNumberFormat="1" applyFill="1" applyAlignment="1">
      <alignment horizontal="center"/>
    </xf>
    <xf numFmtId="165" fontId="0" fillId="5" borderId="0" xfId="0" applyNumberFormat="1" applyFill="1" applyAlignment="1">
      <alignment horizontal="center"/>
    </xf>
    <xf numFmtId="1" fontId="0" fillId="6" borderId="0" xfId="0" applyNumberFormat="1" applyFill="1" applyAlignment="1">
      <alignment horizontal="center"/>
    </xf>
    <xf numFmtId="165" fontId="0" fillId="6" borderId="0" xfId="0" applyNumberFormat="1" applyFill="1" applyAlignment="1">
      <alignment horizontal="center"/>
    </xf>
    <xf numFmtId="165" fontId="8" fillId="7" borderId="0" xfId="0" applyNumberFormat="1" applyFont="1" applyFill="1" applyAlignment="1">
      <alignment horizontal="right"/>
    </xf>
    <xf numFmtId="1" fontId="0" fillId="7" borderId="0" xfId="0" applyNumberFormat="1" applyFill="1" applyAlignment="1">
      <alignment horizontal="center"/>
    </xf>
    <xf numFmtId="165" fontId="0" fillId="7" borderId="0" xfId="0" applyNumberFormat="1" applyFill="1" applyAlignment="1">
      <alignment horizontal="center"/>
    </xf>
    <xf numFmtId="0" fontId="11" fillId="8" borderId="0" xfId="0" applyFont="1" applyFill="1"/>
    <xf numFmtId="0" fontId="8" fillId="8" borderId="0" xfId="0" applyFont="1" applyFill="1" applyAlignment="1">
      <alignment horizontal="center"/>
    </xf>
    <xf numFmtId="0" fontId="11" fillId="9" borderId="0" xfId="0" applyFont="1" applyFill="1"/>
    <xf numFmtId="0" fontId="8" fillId="9" borderId="0" xfId="0" applyFont="1" applyFill="1"/>
    <xf numFmtId="0" fontId="0" fillId="9" borderId="0" xfId="0" applyFill="1"/>
    <xf numFmtId="0" fontId="10" fillId="9" borderId="0" xfId="0" applyFont="1" applyFill="1"/>
    <xf numFmtId="0" fontId="8" fillId="5" borderId="0" xfId="0" applyFont="1" applyFill="1" applyAlignment="1">
      <alignment horizontal="right"/>
    </xf>
    <xf numFmtId="46" fontId="10" fillId="5" borderId="0" xfId="0" applyNumberFormat="1" applyFont="1" applyFill="1" applyBorder="1"/>
    <xf numFmtId="2" fontId="10" fillId="5" borderId="0" xfId="0" applyNumberFormat="1" applyFont="1" applyFill="1" applyBorder="1"/>
    <xf numFmtId="1" fontId="10" fillId="5" borderId="0" xfId="0" applyNumberFormat="1" applyFont="1" applyFill="1" applyBorder="1"/>
    <xf numFmtId="165" fontId="10" fillId="5" borderId="0" xfId="0" applyNumberFormat="1" applyFont="1" applyFill="1" applyBorder="1"/>
    <xf numFmtId="0" fontId="10" fillId="5" borderId="0" xfId="0" applyFont="1" applyFill="1" applyBorder="1"/>
    <xf numFmtId="0" fontId="8" fillId="7" borderId="0" xfId="0" applyFont="1" applyFill="1" applyAlignment="1">
      <alignment horizontal="right"/>
    </xf>
    <xf numFmtId="46" fontId="10" fillId="7" borderId="0" xfId="0" applyNumberFormat="1" applyFont="1" applyFill="1" applyBorder="1"/>
    <xf numFmtId="2" fontId="10" fillId="7" borderId="0" xfId="0" applyNumberFormat="1" applyFont="1" applyFill="1" applyBorder="1"/>
    <xf numFmtId="1" fontId="10" fillId="7" borderId="0" xfId="0" applyNumberFormat="1" applyFont="1" applyFill="1" applyBorder="1"/>
    <xf numFmtId="165" fontId="10" fillId="7" borderId="0" xfId="0" applyNumberFormat="1" applyFont="1" applyFill="1" applyBorder="1"/>
    <xf numFmtId="0" fontId="10" fillId="7" borderId="0" xfId="0" applyFont="1" applyFill="1" applyBorder="1"/>
    <xf numFmtId="1" fontId="8" fillId="6" borderId="0" xfId="0" applyNumberFormat="1" applyFont="1" applyFill="1"/>
    <xf numFmtId="0" fontId="8" fillId="6" borderId="0" xfId="0" applyFont="1" applyFill="1"/>
    <xf numFmtId="46" fontId="10" fillId="6" borderId="0" xfId="0" applyNumberFormat="1" applyFont="1" applyFill="1" applyBorder="1"/>
    <xf numFmtId="0" fontId="10" fillId="6" borderId="0" xfId="0" applyFont="1" applyFill="1" applyBorder="1"/>
    <xf numFmtId="165" fontId="10" fillId="6" borderId="0" xfId="0" applyNumberFormat="1" applyFont="1" applyFill="1" applyBorder="1"/>
    <xf numFmtId="21" fontId="0" fillId="6" borderId="0" xfId="0" applyNumberFormat="1" applyFill="1"/>
    <xf numFmtId="0" fontId="0" fillId="6" borderId="0" xfId="0" applyFill="1"/>
    <xf numFmtId="0" fontId="8" fillId="6" borderId="0" xfId="0" applyFont="1" applyFill="1" applyBorder="1"/>
    <xf numFmtId="165" fontId="8" fillId="6" borderId="0" xfId="0" applyNumberFormat="1" applyFont="1" applyFill="1" applyBorder="1"/>
    <xf numFmtId="165" fontId="0" fillId="6" borderId="1" xfId="0" applyNumberFormat="1" applyFill="1" applyBorder="1"/>
    <xf numFmtId="14" fontId="0" fillId="6" borderId="0" xfId="0" applyNumberFormat="1" applyFill="1" applyAlignment="1">
      <alignment horizontal="center"/>
    </xf>
    <xf numFmtId="46" fontId="10" fillId="6" borderId="0" xfId="0" applyNumberFormat="1" applyFont="1" applyFill="1" applyAlignment="1">
      <alignment horizontal="right"/>
    </xf>
    <xf numFmtId="0" fontId="4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166" fontId="0" fillId="0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C42"/>
  <sheetViews>
    <sheetView zoomScale="30" zoomScaleNormal="30" zoomScaleSheetLayoutView="32" workbookViewId="0">
      <selection activeCell="T10" sqref="T10"/>
    </sheetView>
  </sheetViews>
  <sheetFormatPr defaultRowHeight="35.25" x14ac:dyDescent="0.5"/>
  <cols>
    <col min="1" max="1" width="5.140625" customWidth="1"/>
    <col min="2" max="2" width="38.140625" style="2" customWidth="1"/>
    <col min="3" max="26" width="20.7109375" customWidth="1"/>
    <col min="27" max="27" width="42.28515625" style="20" customWidth="1"/>
    <col min="28" max="28" width="12.28515625" style="15" customWidth="1"/>
    <col min="29" max="55" width="9.140625" style="15"/>
  </cols>
  <sheetData>
    <row r="1" spans="2:55" ht="36" thickBot="1" x14ac:dyDescent="0.55000000000000004"/>
    <row r="2" spans="2:55" s="2" customFormat="1" ht="39.950000000000003" customHeight="1" thickBot="1" x14ac:dyDescent="0.55000000000000004">
      <c r="B2" s="98" t="s">
        <v>43</v>
      </c>
      <c r="C2" s="9" t="s">
        <v>0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20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</row>
    <row r="3" spans="2:55" s="3" customFormat="1" ht="39.950000000000003" customHeight="1" thickBot="1" x14ac:dyDescent="0.55000000000000004">
      <c r="B3" s="99"/>
      <c r="C3" s="10" t="s">
        <v>1</v>
      </c>
      <c r="D3" s="10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0" t="s">
        <v>7</v>
      </c>
      <c r="J3" s="10" t="s">
        <v>8</v>
      </c>
      <c r="K3" s="10" t="s">
        <v>9</v>
      </c>
      <c r="L3" s="10" t="s">
        <v>10</v>
      </c>
      <c r="M3" s="10" t="s">
        <v>11</v>
      </c>
      <c r="N3" s="10" t="s">
        <v>12</v>
      </c>
      <c r="O3" s="10" t="s">
        <v>13</v>
      </c>
      <c r="P3" s="10" t="s">
        <v>14</v>
      </c>
      <c r="Q3" s="10" t="s">
        <v>15</v>
      </c>
      <c r="R3" s="10" t="s">
        <v>16</v>
      </c>
      <c r="S3" s="11" t="s">
        <v>17</v>
      </c>
      <c r="T3" s="11" t="s">
        <v>18</v>
      </c>
      <c r="U3" s="11" t="s">
        <v>19</v>
      </c>
      <c r="V3" s="11" t="s">
        <v>20</v>
      </c>
      <c r="W3" s="11" t="s">
        <v>21</v>
      </c>
      <c r="X3" s="11" t="s">
        <v>22</v>
      </c>
      <c r="Y3" s="11" t="s">
        <v>23</v>
      </c>
      <c r="Z3" s="11" t="s">
        <v>24</v>
      </c>
      <c r="AA3" s="21" t="s">
        <v>35</v>
      </c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</row>
    <row r="4" spans="2:55" ht="39" customHeight="1" x14ac:dyDescent="0.5">
      <c r="B4" s="12" t="s">
        <v>25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2:55" s="1" customFormat="1" ht="50.1" customHeight="1" x14ac:dyDescent="0.2">
      <c r="B5" s="5">
        <v>42755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 t="s">
        <v>33</v>
      </c>
      <c r="V5" s="8"/>
      <c r="W5" s="8"/>
      <c r="X5" s="8"/>
      <c r="Y5" s="8"/>
      <c r="Z5" s="8"/>
      <c r="AA5" s="22" t="s">
        <v>36</v>
      </c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</row>
    <row r="6" spans="2:55" s="18" customFormat="1" ht="50.1" customHeight="1" x14ac:dyDescent="0.45">
      <c r="B6" s="24">
        <v>42756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6" t="s">
        <v>37</v>
      </c>
    </row>
    <row r="7" spans="2:55" s="18" customFormat="1" ht="50.1" customHeight="1" x14ac:dyDescent="0.45">
      <c r="B7" s="24">
        <v>42757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7">
        <v>0</v>
      </c>
    </row>
    <row r="8" spans="2:55" s="1" customFormat="1" ht="50.1" customHeight="1" x14ac:dyDescent="0.45">
      <c r="B8" s="5">
        <v>42758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 t="s">
        <v>34</v>
      </c>
      <c r="W8" s="8"/>
      <c r="X8" s="8"/>
      <c r="Y8" s="8"/>
      <c r="Z8" s="8"/>
      <c r="AA8" s="23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</row>
    <row r="9" spans="2:55" s="1" customFormat="1" ht="50.1" customHeight="1" x14ac:dyDescent="0.45">
      <c r="B9" s="5">
        <v>42759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 t="s">
        <v>34</v>
      </c>
      <c r="U9" s="8"/>
      <c r="V9" s="8"/>
      <c r="W9" s="8"/>
      <c r="X9" s="8"/>
      <c r="Y9" s="8"/>
      <c r="Z9" s="8"/>
      <c r="AA9" s="23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</row>
    <row r="10" spans="2:55" s="1" customFormat="1" ht="50.1" customHeight="1" x14ac:dyDescent="0.45">
      <c r="B10" s="5">
        <v>42760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 t="s">
        <v>34</v>
      </c>
      <c r="U10" s="8"/>
      <c r="V10" s="8"/>
      <c r="W10" s="8"/>
      <c r="X10" s="8"/>
      <c r="Y10" s="8"/>
      <c r="Z10" s="8"/>
      <c r="AA10" s="23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</row>
    <row r="11" spans="2:55" s="1" customFormat="1" ht="50.1" customHeight="1" x14ac:dyDescent="0.45">
      <c r="B11" s="5">
        <v>42761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23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</row>
    <row r="12" spans="2:55" s="1" customFormat="1" ht="50.1" customHeight="1" x14ac:dyDescent="0.45">
      <c r="B12" s="5">
        <v>42762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23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</row>
    <row r="13" spans="2:55" s="18" customFormat="1" ht="50.1" customHeight="1" x14ac:dyDescent="0.45">
      <c r="B13" s="24">
        <v>42763</v>
      </c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7"/>
    </row>
    <row r="14" spans="2:55" s="18" customFormat="1" ht="50.1" customHeight="1" x14ac:dyDescent="0.45">
      <c r="B14" s="24">
        <v>42764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7"/>
    </row>
    <row r="15" spans="2:55" s="1" customFormat="1" ht="50.1" customHeight="1" x14ac:dyDescent="0.45">
      <c r="B15" s="5">
        <v>42765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 t="s">
        <v>71</v>
      </c>
      <c r="U15" s="8"/>
      <c r="V15" s="8"/>
      <c r="W15" s="8"/>
      <c r="X15" s="8"/>
      <c r="Y15" s="8"/>
      <c r="Z15" s="8"/>
      <c r="AA15" s="23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</row>
    <row r="16" spans="2:55" s="1" customFormat="1" ht="50.1" customHeight="1" x14ac:dyDescent="0.45">
      <c r="B16" s="5">
        <v>42766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 t="s">
        <v>71</v>
      </c>
      <c r="U16" s="8"/>
      <c r="V16" s="8"/>
      <c r="W16" s="8"/>
      <c r="X16" s="8"/>
      <c r="Y16" s="8"/>
      <c r="Z16" s="8"/>
      <c r="AA16" s="23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</row>
    <row r="17" spans="2:55" s="1" customFormat="1" ht="50.1" customHeight="1" x14ac:dyDescent="0.45">
      <c r="B17" s="5">
        <v>42767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 t="s">
        <v>71</v>
      </c>
      <c r="U17" s="8"/>
      <c r="V17" s="8"/>
      <c r="W17" s="8"/>
      <c r="X17" s="8"/>
      <c r="Y17" s="8"/>
      <c r="Z17" s="8"/>
      <c r="AA17" s="23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</row>
    <row r="18" spans="2:55" s="1" customFormat="1" ht="50.1" customHeight="1" x14ac:dyDescent="0.45">
      <c r="B18" s="5">
        <v>42768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23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</row>
    <row r="19" spans="2:55" s="1" customFormat="1" ht="50.1" customHeight="1" x14ac:dyDescent="0.45">
      <c r="B19" s="5">
        <v>42769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23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</row>
    <row r="20" spans="2:55" s="18" customFormat="1" ht="50.1" customHeight="1" x14ac:dyDescent="0.45">
      <c r="B20" s="24">
        <v>42770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7"/>
    </row>
    <row r="21" spans="2:55" s="18" customFormat="1" ht="50.1" customHeight="1" x14ac:dyDescent="0.45">
      <c r="B21" s="24">
        <v>42771</v>
      </c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7"/>
    </row>
    <row r="22" spans="2:55" s="1" customFormat="1" ht="50.1" customHeight="1" x14ac:dyDescent="0.45">
      <c r="B22" s="5">
        <v>42772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23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</row>
    <row r="23" spans="2:55" s="1" customFormat="1" ht="50.1" customHeight="1" x14ac:dyDescent="0.45">
      <c r="B23" s="5">
        <v>42773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23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</row>
    <row r="24" spans="2:55" s="1" customFormat="1" ht="50.1" customHeight="1" x14ac:dyDescent="0.45">
      <c r="B24" s="5">
        <v>42774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23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</row>
    <row r="25" spans="2:55" s="1" customFormat="1" ht="50.1" customHeight="1" x14ac:dyDescent="0.45">
      <c r="B25" s="5">
        <v>42775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23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</row>
    <row r="26" spans="2:55" s="1" customFormat="1" ht="50.1" customHeight="1" x14ac:dyDescent="0.45">
      <c r="B26" s="5">
        <v>42776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23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</row>
    <row r="27" spans="2:55" s="18" customFormat="1" ht="50.1" hidden="1" customHeight="1" x14ac:dyDescent="0.45">
      <c r="B27" s="24">
        <v>42777</v>
      </c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7"/>
    </row>
    <row r="28" spans="2:55" s="18" customFormat="1" ht="50.1" hidden="1" customHeight="1" x14ac:dyDescent="0.45">
      <c r="B28" s="24">
        <v>42778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7"/>
    </row>
    <row r="29" spans="2:55" s="1" customFormat="1" ht="50.1" hidden="1" customHeight="1" x14ac:dyDescent="0.45">
      <c r="B29" s="5">
        <v>42779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23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</row>
    <row r="30" spans="2:55" s="1" customFormat="1" ht="50.1" hidden="1" customHeight="1" x14ac:dyDescent="0.45">
      <c r="B30" s="5">
        <v>42780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23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</row>
    <row r="31" spans="2:55" s="1" customFormat="1" ht="50.1" hidden="1" customHeight="1" x14ac:dyDescent="0.45">
      <c r="B31" s="5">
        <v>42781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23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</row>
    <row r="32" spans="2:55" s="1" customFormat="1" ht="50.1" hidden="1" customHeight="1" x14ac:dyDescent="0.45">
      <c r="B32" s="5">
        <v>42782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23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</row>
    <row r="33" spans="2:55" s="1" customFormat="1" ht="50.1" hidden="1" customHeight="1" x14ac:dyDescent="0.45">
      <c r="B33" s="5">
        <v>42783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23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</row>
    <row r="34" spans="2:55" s="1" customFormat="1" ht="50.1" hidden="1" customHeight="1" x14ac:dyDescent="0.45">
      <c r="B34" s="5">
        <v>42784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23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</row>
    <row r="35" spans="2:55" s="1" customFormat="1" ht="50.1" hidden="1" customHeight="1" x14ac:dyDescent="0.45">
      <c r="B35" s="5">
        <v>42785</v>
      </c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23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</row>
    <row r="36" spans="2:55" s="4" customFormat="1" ht="50.1" customHeight="1" x14ac:dyDescent="0.5">
      <c r="B36" s="100" t="s">
        <v>38</v>
      </c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20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</row>
    <row r="37" spans="2:55" s="4" customFormat="1" ht="50.1" customHeight="1" x14ac:dyDescent="0.5">
      <c r="B37" s="94" t="s">
        <v>42</v>
      </c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20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</row>
    <row r="38" spans="2:55" s="4" customFormat="1" ht="50.1" customHeight="1" x14ac:dyDescent="0.5">
      <c r="B38" s="94" t="s">
        <v>39</v>
      </c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20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</row>
    <row r="39" spans="2:55" ht="42" customHeight="1" x14ac:dyDescent="0.5">
      <c r="B39" s="94" t="s">
        <v>40</v>
      </c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</row>
    <row r="40" spans="2:55" ht="54" customHeight="1" x14ac:dyDescent="0.5">
      <c r="B40" s="94" t="s">
        <v>41</v>
      </c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</row>
    <row r="41" spans="2:55" x14ac:dyDescent="0.5">
      <c r="B41" s="96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</row>
    <row r="42" spans="2:55" x14ac:dyDescent="0.5">
      <c r="B42" s="6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</sheetData>
  <mergeCells count="7">
    <mergeCell ref="B40:Z40"/>
    <mergeCell ref="B41:Z41"/>
    <mergeCell ref="B39:Z39"/>
    <mergeCell ref="B37:Z37"/>
    <mergeCell ref="B2:B3"/>
    <mergeCell ref="B36:Z36"/>
    <mergeCell ref="B38:Z38"/>
  </mergeCells>
  <phoneticPr fontId="1" type="noConversion"/>
  <printOptions horizontalCentered="1" gridLines="1"/>
  <pageMargins left="0" right="0" top="0.59055118110236227" bottom="0.39370078740157483" header="0" footer="0"/>
  <pageSetup paperSize="9" scale="2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21" sqref="C21"/>
    </sheetView>
  </sheetViews>
  <sheetFormatPr defaultRowHeight="12.75" x14ac:dyDescent="0.2"/>
  <cols>
    <col min="1" max="1" width="28.42578125" customWidth="1"/>
    <col min="2" max="2" width="18.28515625" customWidth="1"/>
    <col min="3" max="3" width="11.28515625" customWidth="1"/>
    <col min="4" max="4" width="25.28515625" customWidth="1"/>
  </cols>
  <sheetData>
    <row r="1" spans="1:4" x14ac:dyDescent="0.2">
      <c r="B1" s="28" t="s">
        <v>44</v>
      </c>
      <c r="C1" s="28" t="s">
        <v>53</v>
      </c>
      <c r="D1" s="28" t="s">
        <v>52</v>
      </c>
    </row>
    <row r="2" spans="1:4" x14ac:dyDescent="0.2">
      <c r="A2" s="14" t="s">
        <v>26</v>
      </c>
      <c r="B2" s="29">
        <v>42755</v>
      </c>
      <c r="C2" s="30">
        <v>0.75</v>
      </c>
      <c r="D2" s="31"/>
    </row>
    <row r="3" spans="1:4" x14ac:dyDescent="0.2">
      <c r="A3" s="14" t="s">
        <v>45</v>
      </c>
      <c r="B3" s="31"/>
      <c r="C3" s="31"/>
      <c r="D3" s="31">
        <v>80</v>
      </c>
    </row>
    <row r="4" spans="1:4" x14ac:dyDescent="0.2">
      <c r="A4" s="14"/>
      <c r="B4" s="31"/>
      <c r="C4" s="31"/>
      <c r="D4" s="31"/>
    </row>
    <row r="5" spans="1:4" x14ac:dyDescent="0.2">
      <c r="A5" s="14" t="s">
        <v>27</v>
      </c>
      <c r="B5" s="29">
        <v>42758</v>
      </c>
      <c r="C5" s="32">
        <v>0.80208333333333337</v>
      </c>
      <c r="D5" s="31"/>
    </row>
    <row r="6" spans="1:4" x14ac:dyDescent="0.2">
      <c r="A6" s="14" t="s">
        <v>46</v>
      </c>
      <c r="B6" s="31"/>
      <c r="C6" s="31"/>
      <c r="D6" s="31"/>
    </row>
    <row r="7" spans="1:4" x14ac:dyDescent="0.2">
      <c r="A7" s="14"/>
      <c r="B7" s="31"/>
      <c r="C7" s="31"/>
      <c r="D7" s="31"/>
    </row>
    <row r="8" spans="1:4" x14ac:dyDescent="0.2">
      <c r="A8" s="14" t="s">
        <v>28</v>
      </c>
      <c r="B8" s="29">
        <v>42759</v>
      </c>
      <c r="C8" s="32">
        <v>0.72916666666666663</v>
      </c>
      <c r="D8" s="31"/>
    </row>
    <row r="9" spans="1:4" x14ac:dyDescent="0.2">
      <c r="A9" s="14" t="s">
        <v>47</v>
      </c>
      <c r="B9" s="31"/>
      <c r="C9" s="31"/>
      <c r="D9" s="31"/>
    </row>
    <row r="10" spans="1:4" x14ac:dyDescent="0.2">
      <c r="A10" s="14"/>
      <c r="B10" s="31"/>
      <c r="C10" s="31"/>
      <c r="D10" s="31"/>
    </row>
    <row r="11" spans="1:4" x14ac:dyDescent="0.2">
      <c r="A11" s="14" t="s">
        <v>29</v>
      </c>
      <c r="B11" s="29">
        <v>42760</v>
      </c>
      <c r="C11" s="32">
        <v>0.71666666666666667</v>
      </c>
      <c r="D11" s="31"/>
    </row>
    <row r="12" spans="1:4" x14ac:dyDescent="0.2">
      <c r="A12" s="14" t="s">
        <v>48</v>
      </c>
      <c r="B12" s="31"/>
      <c r="C12" s="31"/>
      <c r="D12" s="31"/>
    </row>
    <row r="13" spans="1:4" x14ac:dyDescent="0.2">
      <c r="A13" s="14"/>
      <c r="B13" s="31"/>
      <c r="C13" s="31"/>
      <c r="D13" s="31"/>
    </row>
    <row r="14" spans="1:4" x14ac:dyDescent="0.2">
      <c r="A14" s="14"/>
      <c r="B14" s="31"/>
      <c r="C14" s="31"/>
      <c r="D14" s="31"/>
    </row>
    <row r="15" spans="1:4" x14ac:dyDescent="0.2">
      <c r="A15" s="14" t="s">
        <v>30</v>
      </c>
      <c r="B15" s="29">
        <v>42765</v>
      </c>
      <c r="C15" s="32">
        <v>0.7270833333333333</v>
      </c>
      <c r="D15" s="31"/>
    </row>
    <row r="16" spans="1:4" x14ac:dyDescent="0.2">
      <c r="A16" s="14" t="s">
        <v>49</v>
      </c>
      <c r="B16" s="31"/>
      <c r="C16" s="31"/>
      <c r="D16" s="31"/>
    </row>
    <row r="17" spans="1:4" x14ac:dyDescent="0.2">
      <c r="A17" s="14"/>
      <c r="B17" s="31"/>
      <c r="C17" s="31"/>
      <c r="D17" s="31"/>
    </row>
    <row r="18" spans="1:4" x14ac:dyDescent="0.2">
      <c r="A18" s="14" t="s">
        <v>31</v>
      </c>
      <c r="B18" s="29">
        <v>42766</v>
      </c>
      <c r="C18" s="32">
        <v>0.74861111111111101</v>
      </c>
      <c r="D18" s="31"/>
    </row>
    <row r="19" spans="1:4" x14ac:dyDescent="0.2">
      <c r="A19" s="14" t="s">
        <v>50</v>
      </c>
      <c r="B19" s="31"/>
      <c r="C19" s="31"/>
      <c r="D19" s="31"/>
    </row>
    <row r="20" spans="1:4" x14ac:dyDescent="0.2">
      <c r="A20" s="14"/>
      <c r="B20" s="31"/>
      <c r="C20" s="31"/>
      <c r="D20" s="31"/>
    </row>
    <row r="21" spans="1:4" x14ac:dyDescent="0.2">
      <c r="A21" s="14" t="s">
        <v>32</v>
      </c>
      <c r="B21" s="29">
        <v>42767</v>
      </c>
      <c r="C21" s="32">
        <v>0.72916666666666663</v>
      </c>
      <c r="D21" s="31"/>
    </row>
    <row r="22" spans="1:4" x14ac:dyDescent="0.2">
      <c r="A22" s="14" t="s">
        <v>51</v>
      </c>
      <c r="B22" s="31"/>
      <c r="C22" s="31"/>
      <c r="D22" s="31"/>
    </row>
    <row r="23" spans="1:4" x14ac:dyDescent="0.2">
      <c r="B23" s="31"/>
      <c r="C23" s="31"/>
      <c r="D23" s="31"/>
    </row>
    <row r="24" spans="1:4" x14ac:dyDescent="0.2">
      <c r="B24" s="31"/>
      <c r="C24" s="31"/>
      <c r="D24" s="31"/>
    </row>
    <row r="25" spans="1:4" x14ac:dyDescent="0.2">
      <c r="B25" s="31"/>
      <c r="C25" s="31"/>
      <c r="D25" s="31"/>
    </row>
  </sheetData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2"/>
  <sheetViews>
    <sheetView tabSelected="1" topLeftCell="A7" zoomScale="80" zoomScaleNormal="80" workbookViewId="0">
      <selection activeCell="W56" sqref="W56"/>
    </sheetView>
  </sheetViews>
  <sheetFormatPr defaultRowHeight="12.75" x14ac:dyDescent="0.2"/>
  <cols>
    <col min="1" max="1" width="34.7109375" customWidth="1"/>
    <col min="2" max="2" width="18.5703125" customWidth="1"/>
    <col min="3" max="3" width="22.28515625" customWidth="1"/>
    <col min="4" max="4" width="7.85546875" customWidth="1"/>
    <col min="5" max="5" width="8.7109375" customWidth="1"/>
    <col min="6" max="6" width="10.28515625" customWidth="1"/>
    <col min="7" max="7" width="10.42578125" customWidth="1"/>
    <col min="8" max="8" width="9.5703125" customWidth="1"/>
    <col min="9" max="9" width="7.85546875" customWidth="1"/>
    <col min="10" max="10" width="10" customWidth="1"/>
    <col min="11" max="11" width="8.42578125" customWidth="1"/>
    <col min="12" max="12" width="8.85546875" customWidth="1"/>
  </cols>
  <sheetData>
    <row r="1" spans="1:15" x14ac:dyDescent="0.2">
      <c r="B1" s="28" t="s">
        <v>44</v>
      </c>
      <c r="C1" s="28" t="s">
        <v>53</v>
      </c>
      <c r="D1" s="28" t="s">
        <v>59</v>
      </c>
      <c r="E1" s="14" t="s">
        <v>64</v>
      </c>
      <c r="F1" s="14" t="s">
        <v>65</v>
      </c>
      <c r="G1" s="14" t="s">
        <v>66</v>
      </c>
      <c r="H1" s="14" t="s">
        <v>67</v>
      </c>
      <c r="I1" s="14" t="s">
        <v>68</v>
      </c>
      <c r="J1" s="14" t="s">
        <v>69</v>
      </c>
      <c r="K1" s="14" t="s">
        <v>70</v>
      </c>
    </row>
    <row r="2" spans="1:15" x14ac:dyDescent="0.2">
      <c r="A2" s="14" t="s">
        <v>26</v>
      </c>
      <c r="B2" s="29">
        <v>42755</v>
      </c>
      <c r="C2" s="30">
        <v>0.75</v>
      </c>
      <c r="D2" s="31"/>
      <c r="E2" t="s">
        <v>74</v>
      </c>
      <c r="F2" t="s">
        <v>75</v>
      </c>
      <c r="G2" t="s">
        <v>76</v>
      </c>
      <c r="H2" t="s">
        <v>77</v>
      </c>
      <c r="J2">
        <v>2</v>
      </c>
      <c r="K2" t="s">
        <v>78</v>
      </c>
    </row>
    <row r="3" spans="1:15" x14ac:dyDescent="0.2">
      <c r="A3" s="14" t="s">
        <v>58</v>
      </c>
      <c r="B3" s="31"/>
      <c r="C3" s="31"/>
      <c r="D3" s="31">
        <v>80</v>
      </c>
    </row>
    <row r="4" spans="1:15" x14ac:dyDescent="0.2">
      <c r="A4" s="14"/>
      <c r="B4" s="31"/>
      <c r="C4" s="31"/>
      <c r="D4" s="31"/>
    </row>
    <row r="5" spans="1:15" x14ac:dyDescent="0.2">
      <c r="A5" s="14" t="s">
        <v>54</v>
      </c>
      <c r="B5" s="29"/>
      <c r="C5" s="32"/>
      <c r="D5" s="31"/>
    </row>
    <row r="6" spans="1:15" x14ac:dyDescent="0.2">
      <c r="A6" s="14" t="s">
        <v>55</v>
      </c>
      <c r="B6" s="34">
        <v>42758</v>
      </c>
      <c r="C6" s="32">
        <v>0.80208333333333337</v>
      </c>
      <c r="D6" s="31"/>
      <c r="E6">
        <v>64</v>
      </c>
      <c r="F6">
        <v>3</v>
      </c>
      <c r="G6">
        <v>10</v>
      </c>
    </row>
    <row r="7" spans="1:15" x14ac:dyDescent="0.2">
      <c r="A7" s="14" t="s">
        <v>56</v>
      </c>
      <c r="B7" s="34">
        <v>42759</v>
      </c>
      <c r="C7" s="32">
        <v>0.72916666666666663</v>
      </c>
      <c r="D7" s="31"/>
      <c r="E7">
        <v>69</v>
      </c>
      <c r="F7">
        <v>1</v>
      </c>
      <c r="G7">
        <v>7</v>
      </c>
    </row>
    <row r="8" spans="1:15" x14ac:dyDescent="0.2">
      <c r="A8" s="14" t="s">
        <v>57</v>
      </c>
      <c r="B8" s="34">
        <v>42760</v>
      </c>
      <c r="C8" s="32">
        <v>0.71666666666666667</v>
      </c>
      <c r="D8" s="31"/>
      <c r="E8">
        <v>108</v>
      </c>
      <c r="F8">
        <v>2</v>
      </c>
      <c r="G8">
        <v>3</v>
      </c>
      <c r="H8">
        <v>1</v>
      </c>
      <c r="O8" s="39"/>
    </row>
    <row r="9" spans="1:15" x14ac:dyDescent="0.2">
      <c r="A9" s="14"/>
      <c r="B9" s="31"/>
      <c r="C9" s="31"/>
      <c r="D9" s="31"/>
    </row>
    <row r="10" spans="1:15" x14ac:dyDescent="0.2">
      <c r="A10" s="14"/>
      <c r="B10" s="31"/>
      <c r="C10" s="31"/>
      <c r="D10" s="31"/>
    </row>
    <row r="11" spans="1:15" x14ac:dyDescent="0.2">
      <c r="A11" s="14" t="s">
        <v>60</v>
      </c>
      <c r="B11" s="29"/>
      <c r="C11" s="31"/>
      <c r="D11" s="31"/>
    </row>
    <row r="12" spans="1:15" x14ac:dyDescent="0.2">
      <c r="A12" s="14" t="s">
        <v>61</v>
      </c>
      <c r="B12" s="92">
        <v>42765</v>
      </c>
      <c r="C12" s="32">
        <v>0.7270833333333333</v>
      </c>
      <c r="D12" s="31"/>
      <c r="E12">
        <v>73</v>
      </c>
      <c r="F12">
        <v>5</v>
      </c>
      <c r="G12">
        <v>13</v>
      </c>
    </row>
    <row r="13" spans="1:15" x14ac:dyDescent="0.2">
      <c r="A13" s="14" t="s">
        <v>62</v>
      </c>
      <c r="B13" s="92">
        <v>42766</v>
      </c>
      <c r="C13" s="32">
        <v>0.74861111111111101</v>
      </c>
      <c r="D13" s="31"/>
      <c r="E13">
        <v>74</v>
      </c>
      <c r="F13">
        <v>1</v>
      </c>
      <c r="G13">
        <v>9</v>
      </c>
    </row>
    <row r="14" spans="1:15" x14ac:dyDescent="0.2">
      <c r="A14" s="14" t="s">
        <v>63</v>
      </c>
      <c r="B14" s="92">
        <v>42767</v>
      </c>
      <c r="C14" s="32">
        <v>0.72916666666666663</v>
      </c>
      <c r="D14" s="31"/>
      <c r="E14">
        <v>66</v>
      </c>
      <c r="F14">
        <v>3</v>
      </c>
      <c r="G14">
        <v>15</v>
      </c>
      <c r="J14" t="s">
        <v>72</v>
      </c>
      <c r="K14" t="s">
        <v>73</v>
      </c>
    </row>
    <row r="15" spans="1:15" x14ac:dyDescent="0.2">
      <c r="A15" s="14"/>
      <c r="B15" s="31"/>
      <c r="C15" s="31"/>
      <c r="D15" s="31"/>
    </row>
    <row r="16" spans="1:15" s="33" customFormat="1" x14ac:dyDescent="0.2">
      <c r="A16" s="38"/>
      <c r="B16" s="50"/>
      <c r="C16" s="50"/>
      <c r="D16" s="50"/>
      <c r="E16" s="50"/>
      <c r="F16" s="50"/>
    </row>
    <row r="17" spans="1:22" s="51" customFormat="1" x14ac:dyDescent="0.2">
      <c r="A17" s="64" t="s">
        <v>123</v>
      </c>
      <c r="B17" s="65" t="s">
        <v>118</v>
      </c>
      <c r="C17" s="65" t="s">
        <v>119</v>
      </c>
      <c r="D17" s="65" t="s">
        <v>120</v>
      </c>
      <c r="E17" s="65" t="s">
        <v>121</v>
      </c>
      <c r="F17" s="65" t="s">
        <v>122</v>
      </c>
    </row>
    <row r="18" spans="1:22" s="49" customFormat="1" x14ac:dyDescent="0.2">
      <c r="A18" s="46">
        <v>14</v>
      </c>
      <c r="B18" s="53">
        <v>50386</v>
      </c>
      <c r="C18" s="53">
        <v>1229.5</v>
      </c>
      <c r="D18" s="44">
        <v>5.9350000000000005</v>
      </c>
      <c r="E18" s="44">
        <v>140.99</v>
      </c>
      <c r="F18" s="44">
        <v>30.1</v>
      </c>
      <c r="J18" s="52"/>
      <c r="K18" s="51" t="s">
        <v>126</v>
      </c>
    </row>
    <row r="19" spans="1:22" s="49" customFormat="1" x14ac:dyDescent="0.2">
      <c r="A19" s="46">
        <v>15</v>
      </c>
      <c r="B19" s="53">
        <v>67033</v>
      </c>
      <c r="C19" s="53">
        <v>1194</v>
      </c>
      <c r="D19" s="44">
        <v>3.97</v>
      </c>
      <c r="E19" s="44">
        <v>206.46</v>
      </c>
      <c r="F19" s="44">
        <v>36.47</v>
      </c>
      <c r="J19" s="91"/>
      <c r="K19" s="51" t="s">
        <v>127</v>
      </c>
    </row>
    <row r="20" spans="1:22" s="49" customFormat="1" x14ac:dyDescent="0.2">
      <c r="A20" s="46">
        <v>16</v>
      </c>
      <c r="B20" s="53">
        <v>73145</v>
      </c>
      <c r="C20" s="53">
        <v>1230.5</v>
      </c>
      <c r="D20" s="44">
        <v>2.64</v>
      </c>
      <c r="E20" s="44">
        <v>137.85</v>
      </c>
      <c r="F20" s="44">
        <v>26.515000000000001</v>
      </c>
    </row>
    <row r="21" spans="1:22" s="49" customFormat="1" x14ac:dyDescent="0.2">
      <c r="A21" s="56" t="s">
        <v>115</v>
      </c>
      <c r="B21" s="57">
        <f>SUM(B18:B20)</f>
        <v>190564</v>
      </c>
      <c r="C21" s="57">
        <f>AVERAGE(C18:C20)</f>
        <v>1218</v>
      </c>
      <c r="D21" s="58">
        <f>AVERAGE(D18:D20)</f>
        <v>4.1816666666666675</v>
      </c>
      <c r="E21" s="58">
        <f>AVERAGE(E18:E20)</f>
        <v>161.76666666666668</v>
      </c>
      <c r="F21" s="58">
        <f>AVERAGE(F18:F20)</f>
        <v>31.028333333333332</v>
      </c>
    </row>
    <row r="22" spans="1:22" s="49" customFormat="1" x14ac:dyDescent="0.2">
      <c r="A22" s="82">
        <v>27</v>
      </c>
      <c r="B22" s="59">
        <v>57971</v>
      </c>
      <c r="C22" s="59">
        <v>1310</v>
      </c>
      <c r="D22" s="60">
        <v>1.915</v>
      </c>
      <c r="E22" s="60">
        <v>134.53</v>
      </c>
      <c r="F22" s="60">
        <v>24.755000000000003</v>
      </c>
    </row>
    <row r="23" spans="1:22" s="49" customFormat="1" x14ac:dyDescent="0.2">
      <c r="A23" s="82">
        <v>28</v>
      </c>
      <c r="B23" s="59">
        <v>62529</v>
      </c>
      <c r="C23" s="59">
        <v>1288</v>
      </c>
      <c r="D23" s="60">
        <v>2.15</v>
      </c>
      <c r="E23" s="60">
        <v>138.19999999999999</v>
      </c>
      <c r="F23" s="60">
        <v>23.23</v>
      </c>
    </row>
    <row r="24" spans="1:22" s="49" customFormat="1" x14ac:dyDescent="0.2">
      <c r="A24" s="82">
        <v>29</v>
      </c>
      <c r="B24" s="59">
        <v>78869</v>
      </c>
      <c r="C24" s="59">
        <v>1236</v>
      </c>
      <c r="D24" s="60">
        <v>2.46</v>
      </c>
      <c r="E24" s="60">
        <v>170.46</v>
      </c>
      <c r="F24" s="60">
        <v>28.51</v>
      </c>
    </row>
    <row r="25" spans="1:22" s="33" customFormat="1" x14ac:dyDescent="0.2">
      <c r="A25" s="61" t="s">
        <v>116</v>
      </c>
      <c r="B25" s="62">
        <f>SUM(B22:B24)</f>
        <v>199369</v>
      </c>
      <c r="C25" s="62">
        <f>AVERAGE(C22:C24)</f>
        <v>1278</v>
      </c>
      <c r="D25" s="63">
        <f>AVERAGE(D22:D24)</f>
        <v>2.1749999999999998</v>
      </c>
      <c r="E25" s="63">
        <f>AVERAGE(E22:E24)</f>
        <v>147.73000000000002</v>
      </c>
      <c r="F25" s="63">
        <f>AVERAGE(F22:F24)</f>
        <v>25.498333333333335</v>
      </c>
    </row>
    <row r="26" spans="1:22" s="51" customFormat="1" x14ac:dyDescent="0.2">
      <c r="A26" s="64" t="s">
        <v>117</v>
      </c>
      <c r="B26" s="65" t="s">
        <v>118</v>
      </c>
      <c r="C26" s="65" t="s">
        <v>119</v>
      </c>
      <c r="D26" s="65" t="s">
        <v>120</v>
      </c>
      <c r="E26" s="65" t="s">
        <v>121</v>
      </c>
      <c r="F26" s="65" t="s">
        <v>122</v>
      </c>
    </row>
    <row r="27" spans="1:22" s="49" customFormat="1" x14ac:dyDescent="0.2">
      <c r="A27" s="46">
        <v>14</v>
      </c>
      <c r="B27" s="53">
        <v>2539</v>
      </c>
      <c r="C27" s="53">
        <v>1319.3333333333333</v>
      </c>
      <c r="D27" s="44">
        <v>1.4641666666666666</v>
      </c>
      <c r="E27" s="44">
        <v>22.60166666666667</v>
      </c>
      <c r="F27" s="44">
        <v>20.444166666666664</v>
      </c>
    </row>
    <row r="28" spans="1:22" s="49" customFormat="1" x14ac:dyDescent="0.2">
      <c r="A28" s="46">
        <v>15</v>
      </c>
      <c r="B28" s="53">
        <v>2773</v>
      </c>
      <c r="C28" s="53">
        <v>1287.4166666666667</v>
      </c>
      <c r="D28" s="44">
        <v>0.50250000000000006</v>
      </c>
      <c r="E28" s="44">
        <v>15.188333333333333</v>
      </c>
      <c r="F28" s="44">
        <v>13.102499999999999</v>
      </c>
    </row>
    <row r="29" spans="1:22" s="49" customFormat="1" x14ac:dyDescent="0.2">
      <c r="A29" s="46">
        <v>16</v>
      </c>
      <c r="B29" s="53">
        <v>2657</v>
      </c>
      <c r="C29" s="53">
        <v>1334.25</v>
      </c>
      <c r="D29" s="44">
        <v>2.1941666666666668</v>
      </c>
      <c r="E29" s="44">
        <v>33.583333333333329</v>
      </c>
      <c r="F29" s="44">
        <v>28.905833333333334</v>
      </c>
    </row>
    <row r="30" spans="1:22" s="49" customFormat="1" x14ac:dyDescent="0.2">
      <c r="A30" s="56" t="s">
        <v>115</v>
      </c>
      <c r="B30" s="57">
        <f>SUM(B27:B29)</f>
        <v>7969</v>
      </c>
      <c r="C30" s="57">
        <f>AVERAGE(C27:C29)</f>
        <v>1313.6666666666667</v>
      </c>
      <c r="D30" s="58">
        <f>AVERAGE(D27:D29)</f>
        <v>1.3869444444444445</v>
      </c>
      <c r="E30" s="58">
        <f>AVERAGE(E27:E29)</f>
        <v>23.79111111111111</v>
      </c>
      <c r="F30" s="58">
        <f>AVERAGE(F27:F29)</f>
        <v>20.817499999999999</v>
      </c>
    </row>
    <row r="31" spans="1:22" s="49" customFormat="1" x14ac:dyDescent="0.2">
      <c r="A31" s="82">
        <v>27</v>
      </c>
      <c r="B31" s="59">
        <v>2983</v>
      </c>
      <c r="C31" s="59">
        <v>1207</v>
      </c>
      <c r="D31" s="60">
        <v>1.0358333333333332</v>
      </c>
      <c r="E31" s="60">
        <v>18.12083333333333</v>
      </c>
      <c r="F31" s="60">
        <v>21.36</v>
      </c>
    </row>
    <row r="32" spans="1:22" s="49" customFormat="1" x14ac:dyDescent="0.2">
      <c r="A32" s="82">
        <v>28</v>
      </c>
      <c r="B32" s="59">
        <v>2537</v>
      </c>
      <c r="C32" s="59">
        <v>1406.75</v>
      </c>
      <c r="D32" s="60">
        <v>1.0666666666666667</v>
      </c>
      <c r="E32" s="60">
        <v>17.525833333333335</v>
      </c>
      <c r="F32" s="60">
        <v>18.510833333333331</v>
      </c>
      <c r="V32" s="102">
        <f>0.27/3</f>
        <v>9.0000000000000011E-2</v>
      </c>
    </row>
    <row r="33" spans="1:36" s="49" customFormat="1" x14ac:dyDescent="0.2">
      <c r="A33" s="82">
        <v>29</v>
      </c>
      <c r="B33" s="59">
        <v>2732</v>
      </c>
      <c r="C33" s="59">
        <v>1307.4166666666667</v>
      </c>
      <c r="D33" s="60">
        <v>1.0650000000000002</v>
      </c>
      <c r="E33" s="60">
        <v>20.852500000000003</v>
      </c>
      <c r="F33" s="60">
        <v>17.530833333333334</v>
      </c>
    </row>
    <row r="34" spans="1:36" s="49" customFormat="1" x14ac:dyDescent="0.2">
      <c r="A34" s="61" t="s">
        <v>116</v>
      </c>
      <c r="B34" s="62">
        <f>SUM(B31:B33)</f>
        <v>8252</v>
      </c>
      <c r="C34" s="62">
        <f>AVERAGE(C31:C33)</f>
        <v>1307.0555555555557</v>
      </c>
      <c r="D34" s="63">
        <f>AVERAGE(D31:D33)</f>
        <v>1.0558333333333334</v>
      </c>
      <c r="E34" s="63">
        <f>AVERAGE(E31:E33)</f>
        <v>18.833055555555557</v>
      </c>
      <c r="F34" s="63">
        <f>AVERAGE(F31:F33)</f>
        <v>19.133888888888887</v>
      </c>
    </row>
    <row r="35" spans="1:36" s="49" customFormat="1" x14ac:dyDescent="0.2">
      <c r="A35" s="47"/>
      <c r="B35" s="54"/>
      <c r="C35" s="54"/>
      <c r="D35" s="48"/>
      <c r="E35" s="48"/>
      <c r="F35" s="48"/>
    </row>
    <row r="36" spans="1:36" s="14" customFormat="1" x14ac:dyDescent="0.2">
      <c r="A36" s="66" t="s">
        <v>124</v>
      </c>
      <c r="B36" s="67" t="s">
        <v>79</v>
      </c>
      <c r="C36" s="67" t="s">
        <v>114</v>
      </c>
      <c r="D36" s="67" t="s">
        <v>80</v>
      </c>
      <c r="E36" s="67" t="s">
        <v>81</v>
      </c>
      <c r="F36" s="67" t="s">
        <v>82</v>
      </c>
      <c r="G36" s="67" t="s">
        <v>83</v>
      </c>
      <c r="H36" s="67" t="s">
        <v>84</v>
      </c>
      <c r="I36" s="67" t="s">
        <v>85</v>
      </c>
      <c r="J36" s="67" t="s">
        <v>86</v>
      </c>
      <c r="K36" s="67" t="s">
        <v>87</v>
      </c>
      <c r="L36" s="67" t="s">
        <v>88</v>
      </c>
      <c r="M36" s="67" t="s">
        <v>89</v>
      </c>
      <c r="N36" s="67" t="s">
        <v>90</v>
      </c>
      <c r="O36" s="67" t="s">
        <v>91</v>
      </c>
      <c r="P36" s="67" t="s">
        <v>92</v>
      </c>
      <c r="Q36" s="67" t="s">
        <v>93</v>
      </c>
      <c r="R36" s="67" t="s">
        <v>94</v>
      </c>
      <c r="S36" s="67" t="s">
        <v>95</v>
      </c>
      <c r="T36" s="67" t="s">
        <v>96</v>
      </c>
      <c r="U36" s="67" t="s">
        <v>97</v>
      </c>
      <c r="V36" s="67" t="s">
        <v>98</v>
      </c>
      <c r="W36" s="67" t="s">
        <v>99</v>
      </c>
      <c r="X36" s="67" t="s">
        <v>100</v>
      </c>
      <c r="Y36" s="67" t="s">
        <v>101</v>
      </c>
      <c r="Z36" s="67" t="s">
        <v>102</v>
      </c>
      <c r="AA36" s="67" t="s">
        <v>103</v>
      </c>
      <c r="AB36" s="67" t="s">
        <v>104</v>
      </c>
      <c r="AC36" s="67" t="s">
        <v>105</v>
      </c>
      <c r="AD36" s="67" t="s">
        <v>106</v>
      </c>
      <c r="AE36" s="67" t="s">
        <v>107</v>
      </c>
      <c r="AF36" s="67" t="s">
        <v>108</v>
      </c>
      <c r="AG36" s="67" t="s">
        <v>109</v>
      </c>
      <c r="AH36" s="67" t="s">
        <v>110</v>
      </c>
      <c r="AI36" s="67" t="s">
        <v>111</v>
      </c>
      <c r="AJ36" s="67" t="s">
        <v>112</v>
      </c>
    </row>
    <row r="37" spans="1:36" x14ac:dyDescent="0.2">
      <c r="A37" s="35">
        <v>14</v>
      </c>
      <c r="B37" s="40">
        <v>0.72672453703703699</v>
      </c>
      <c r="C37" s="41">
        <v>84.95</v>
      </c>
      <c r="D37" s="36">
        <v>624</v>
      </c>
      <c r="E37" s="36">
        <v>2224</v>
      </c>
      <c r="F37" s="45">
        <v>1230</v>
      </c>
      <c r="G37" s="45">
        <v>144.64499999999998</v>
      </c>
      <c r="H37" s="36">
        <v>36</v>
      </c>
      <c r="I37" s="36">
        <v>91</v>
      </c>
      <c r="J37" s="45">
        <v>49.5</v>
      </c>
      <c r="K37" s="45">
        <v>8.5</v>
      </c>
      <c r="L37" s="36">
        <v>107</v>
      </c>
      <c r="M37" s="36">
        <v>0</v>
      </c>
      <c r="N37" s="36">
        <v>1</v>
      </c>
      <c r="O37" s="36">
        <v>54</v>
      </c>
      <c r="P37" s="36">
        <v>19</v>
      </c>
      <c r="Q37" s="36">
        <v>3</v>
      </c>
      <c r="R37" s="36">
        <v>1</v>
      </c>
      <c r="S37" s="36">
        <v>0</v>
      </c>
      <c r="T37" s="36">
        <v>0</v>
      </c>
      <c r="U37" s="36">
        <v>0</v>
      </c>
      <c r="V37" s="36">
        <v>0</v>
      </c>
      <c r="W37" s="36">
        <v>0</v>
      </c>
      <c r="X37" s="36">
        <v>7</v>
      </c>
      <c r="Y37" s="36">
        <v>1</v>
      </c>
      <c r="Z37" s="36">
        <v>0</v>
      </c>
      <c r="AA37" s="36">
        <v>0</v>
      </c>
      <c r="AB37" s="36">
        <v>0</v>
      </c>
      <c r="AC37" s="36">
        <v>0</v>
      </c>
      <c r="AD37" s="36">
        <v>0</v>
      </c>
      <c r="AE37" s="36">
        <v>0</v>
      </c>
      <c r="AF37" s="36">
        <v>0</v>
      </c>
      <c r="AG37" s="36">
        <v>0</v>
      </c>
      <c r="AH37" s="36">
        <v>50896</v>
      </c>
      <c r="AI37" s="36">
        <v>9</v>
      </c>
      <c r="AJ37" s="36">
        <v>104</v>
      </c>
    </row>
    <row r="38" spans="1:36" x14ac:dyDescent="0.2">
      <c r="A38" s="35">
        <v>15</v>
      </c>
      <c r="B38" s="37">
        <v>0.92928240740740742</v>
      </c>
      <c r="C38" s="36">
        <v>94</v>
      </c>
      <c r="D38" s="42">
        <v>520</v>
      </c>
      <c r="E38" s="42">
        <v>2176</v>
      </c>
      <c r="F38" s="55">
        <v>1194</v>
      </c>
      <c r="G38" s="55">
        <v>207.91</v>
      </c>
      <c r="H38" s="42">
        <v>39</v>
      </c>
      <c r="I38" s="42">
        <v>102</v>
      </c>
      <c r="J38" s="55">
        <v>52</v>
      </c>
      <c r="K38" s="55">
        <v>12.1</v>
      </c>
      <c r="L38" s="42">
        <v>141</v>
      </c>
      <c r="M38" s="42">
        <v>0</v>
      </c>
      <c r="N38" s="42">
        <v>1</v>
      </c>
      <c r="O38" s="42">
        <v>103</v>
      </c>
      <c r="P38" s="42">
        <v>11</v>
      </c>
      <c r="Q38" s="42">
        <v>4</v>
      </c>
      <c r="R38" s="42">
        <v>0</v>
      </c>
      <c r="S38" s="42">
        <v>0</v>
      </c>
      <c r="T38" s="42">
        <v>0</v>
      </c>
      <c r="U38" s="42">
        <v>0</v>
      </c>
      <c r="V38" s="42">
        <v>0</v>
      </c>
      <c r="W38" s="42">
        <v>0</v>
      </c>
      <c r="X38" s="42">
        <v>7</v>
      </c>
      <c r="Y38" s="42">
        <v>0</v>
      </c>
      <c r="Z38" s="42">
        <v>0</v>
      </c>
      <c r="AA38" s="42">
        <v>0</v>
      </c>
      <c r="AB38" s="42">
        <v>0</v>
      </c>
      <c r="AC38" s="42">
        <v>0</v>
      </c>
      <c r="AD38" s="42">
        <v>0</v>
      </c>
      <c r="AE38" s="42">
        <v>0</v>
      </c>
      <c r="AF38" s="42">
        <v>0</v>
      </c>
      <c r="AG38" s="42">
        <v>0</v>
      </c>
      <c r="AH38" s="42">
        <v>67472</v>
      </c>
      <c r="AI38" s="42">
        <v>7</v>
      </c>
      <c r="AJ38" s="42">
        <v>145</v>
      </c>
    </row>
    <row r="39" spans="1:36" x14ac:dyDescent="0.2">
      <c r="A39" s="35">
        <v>16</v>
      </c>
      <c r="B39" s="43">
        <v>1.0473148148148148</v>
      </c>
      <c r="C39" s="42">
        <v>91.699999999999989</v>
      </c>
      <c r="D39" s="42">
        <v>568</v>
      </c>
      <c r="E39" s="42">
        <v>1792</v>
      </c>
      <c r="F39" s="55">
        <v>1231.5</v>
      </c>
      <c r="G39" s="55">
        <v>143.38</v>
      </c>
      <c r="H39" s="42">
        <v>40</v>
      </c>
      <c r="I39" s="42">
        <v>84</v>
      </c>
      <c r="J39" s="55">
        <v>49</v>
      </c>
      <c r="K39" s="55">
        <v>8.9499999999999993</v>
      </c>
      <c r="L39" s="42">
        <v>209</v>
      </c>
      <c r="M39" s="42">
        <v>0</v>
      </c>
      <c r="N39" s="42">
        <v>0</v>
      </c>
      <c r="O39" s="42">
        <v>74</v>
      </c>
      <c r="P39" s="42">
        <v>20</v>
      </c>
      <c r="Q39" s="42">
        <v>3</v>
      </c>
      <c r="R39" s="42">
        <v>0</v>
      </c>
      <c r="S39" s="42">
        <v>0</v>
      </c>
      <c r="T39" s="42">
        <v>0</v>
      </c>
      <c r="U39" s="42">
        <v>0</v>
      </c>
      <c r="V39" s="42">
        <v>0</v>
      </c>
      <c r="W39" s="42">
        <v>0</v>
      </c>
      <c r="X39" s="42">
        <v>31</v>
      </c>
      <c r="Y39" s="42">
        <v>0</v>
      </c>
      <c r="Z39" s="42">
        <v>0</v>
      </c>
      <c r="AA39" s="42">
        <v>0</v>
      </c>
      <c r="AB39" s="42">
        <v>0</v>
      </c>
      <c r="AC39" s="42">
        <v>0</v>
      </c>
      <c r="AD39" s="42">
        <v>0</v>
      </c>
      <c r="AE39" s="42">
        <v>0</v>
      </c>
      <c r="AF39" s="42">
        <v>0</v>
      </c>
      <c r="AG39" s="42">
        <v>0</v>
      </c>
      <c r="AH39" s="42">
        <v>73726</v>
      </c>
      <c r="AI39" s="42">
        <v>31</v>
      </c>
      <c r="AJ39" s="42">
        <v>128</v>
      </c>
    </row>
    <row r="40" spans="1:36" x14ac:dyDescent="0.2">
      <c r="A40" s="70" t="s">
        <v>115</v>
      </c>
      <c r="B40" s="71">
        <f>SUM(B37:B39)</f>
        <v>2.7033217592592593</v>
      </c>
      <c r="C40" s="72">
        <f>AVERAGE(C37:C39)</f>
        <v>90.216666666666654</v>
      </c>
      <c r="D40" s="73">
        <f>MIN(D37:D39)</f>
        <v>520</v>
      </c>
      <c r="E40" s="73">
        <f>MAX(E37:E39)</f>
        <v>2224</v>
      </c>
      <c r="F40" s="74">
        <f t="shared" ref="F40:G40" si="0">AVERAGE(F37:F39)</f>
        <v>1218.5</v>
      </c>
      <c r="G40" s="74">
        <f t="shared" si="0"/>
        <v>165.31166666666664</v>
      </c>
      <c r="H40" s="73">
        <f>MIN(H37:H39)</f>
        <v>36</v>
      </c>
      <c r="I40" s="73">
        <f>MAX(I37:I39)</f>
        <v>102</v>
      </c>
      <c r="J40" s="74">
        <f t="shared" ref="J40:K40" si="1">AVERAGE(J37:J39)</f>
        <v>50.166666666666664</v>
      </c>
      <c r="K40" s="74">
        <f t="shared" si="1"/>
        <v>9.85</v>
      </c>
      <c r="L40" s="75">
        <f>SUM(L37:L39)</f>
        <v>457</v>
      </c>
      <c r="M40" s="75">
        <f t="shared" ref="M40:AJ40" si="2">SUM(M37:M39)</f>
        <v>0</v>
      </c>
      <c r="N40" s="75">
        <f t="shared" si="2"/>
        <v>2</v>
      </c>
      <c r="O40" s="75">
        <f t="shared" si="2"/>
        <v>231</v>
      </c>
      <c r="P40" s="75">
        <f t="shared" si="2"/>
        <v>50</v>
      </c>
      <c r="Q40" s="75">
        <f t="shared" si="2"/>
        <v>10</v>
      </c>
      <c r="R40" s="75">
        <f t="shared" si="2"/>
        <v>1</v>
      </c>
      <c r="S40" s="75">
        <f t="shared" si="2"/>
        <v>0</v>
      </c>
      <c r="T40" s="75">
        <f t="shared" si="2"/>
        <v>0</v>
      </c>
      <c r="U40" s="75">
        <f t="shared" si="2"/>
        <v>0</v>
      </c>
      <c r="V40" s="75">
        <f t="shared" si="2"/>
        <v>0</v>
      </c>
      <c r="W40" s="75">
        <f t="shared" si="2"/>
        <v>0</v>
      </c>
      <c r="X40" s="75">
        <f t="shared" si="2"/>
        <v>45</v>
      </c>
      <c r="Y40" s="75">
        <f t="shared" si="2"/>
        <v>1</v>
      </c>
      <c r="Z40" s="75">
        <f t="shared" si="2"/>
        <v>0</v>
      </c>
      <c r="AA40" s="75">
        <f t="shared" si="2"/>
        <v>0</v>
      </c>
      <c r="AB40" s="75">
        <f t="shared" si="2"/>
        <v>0</v>
      </c>
      <c r="AC40" s="75">
        <f t="shared" si="2"/>
        <v>0</v>
      </c>
      <c r="AD40" s="75">
        <f t="shared" si="2"/>
        <v>0</v>
      </c>
      <c r="AE40" s="75">
        <f t="shared" si="2"/>
        <v>0</v>
      </c>
      <c r="AF40" s="75">
        <f t="shared" si="2"/>
        <v>0</v>
      </c>
      <c r="AG40" s="75">
        <f t="shared" si="2"/>
        <v>0</v>
      </c>
      <c r="AH40" s="75">
        <f t="shared" si="2"/>
        <v>192094</v>
      </c>
      <c r="AI40" s="75">
        <f t="shared" si="2"/>
        <v>47</v>
      </c>
      <c r="AJ40" s="75">
        <f t="shared" si="2"/>
        <v>377</v>
      </c>
    </row>
    <row r="41" spans="1:36" x14ac:dyDescent="0.2">
      <c r="A41" s="83">
        <v>27</v>
      </c>
      <c r="B41" s="84">
        <v>0.88201388888888888</v>
      </c>
      <c r="C41" s="85">
        <v>87.050000000000011</v>
      </c>
      <c r="D41" s="85">
        <v>672</v>
      </c>
      <c r="E41" s="85">
        <v>1848</v>
      </c>
      <c r="F41" s="86">
        <v>1310.5</v>
      </c>
      <c r="G41" s="86">
        <v>140.99</v>
      </c>
      <c r="H41" s="85">
        <v>38</v>
      </c>
      <c r="I41" s="85">
        <v>87</v>
      </c>
      <c r="J41" s="86">
        <v>46.5</v>
      </c>
      <c r="K41" s="86">
        <v>10.385</v>
      </c>
      <c r="L41" s="85">
        <v>230</v>
      </c>
      <c r="M41" s="85">
        <v>0</v>
      </c>
      <c r="N41" s="85">
        <v>0</v>
      </c>
      <c r="O41" s="85">
        <v>27</v>
      </c>
      <c r="P41" s="85">
        <v>12</v>
      </c>
      <c r="Q41" s="85">
        <v>3</v>
      </c>
      <c r="R41" s="85">
        <v>0</v>
      </c>
      <c r="S41" s="85">
        <v>0</v>
      </c>
      <c r="T41" s="85">
        <v>0</v>
      </c>
      <c r="U41" s="85">
        <v>0</v>
      </c>
      <c r="V41" s="85">
        <v>0</v>
      </c>
      <c r="W41" s="85">
        <v>0</v>
      </c>
      <c r="X41" s="85">
        <v>33</v>
      </c>
      <c r="Y41" s="85">
        <v>0</v>
      </c>
      <c r="Z41" s="85">
        <v>0</v>
      </c>
      <c r="AA41" s="85">
        <v>1</v>
      </c>
      <c r="AB41" s="85">
        <v>0</v>
      </c>
      <c r="AC41" s="85">
        <v>0</v>
      </c>
      <c r="AD41" s="85">
        <v>0</v>
      </c>
      <c r="AE41" s="85">
        <v>0</v>
      </c>
      <c r="AF41" s="85">
        <v>0</v>
      </c>
      <c r="AG41" s="85">
        <v>0</v>
      </c>
      <c r="AH41" s="85">
        <v>58362</v>
      </c>
      <c r="AI41" s="85">
        <v>33</v>
      </c>
      <c r="AJ41" s="85">
        <v>73</v>
      </c>
    </row>
    <row r="42" spans="1:36" x14ac:dyDescent="0.2">
      <c r="A42" s="83">
        <v>28</v>
      </c>
      <c r="B42" s="87">
        <v>0.93447916666666664</v>
      </c>
      <c r="C42" s="88">
        <v>95.3</v>
      </c>
      <c r="D42" s="89">
        <v>664</v>
      </c>
      <c r="E42" s="89">
        <v>1848</v>
      </c>
      <c r="F42" s="90">
        <v>1289</v>
      </c>
      <c r="G42" s="90">
        <v>147.22</v>
      </c>
      <c r="H42" s="89">
        <v>39</v>
      </c>
      <c r="I42" s="89">
        <v>87</v>
      </c>
      <c r="J42" s="90">
        <v>47</v>
      </c>
      <c r="K42" s="90">
        <v>7.32</v>
      </c>
      <c r="L42" s="89">
        <v>165</v>
      </c>
      <c r="M42" s="89">
        <v>0</v>
      </c>
      <c r="N42" s="89">
        <v>0</v>
      </c>
      <c r="O42" s="89">
        <v>47</v>
      </c>
      <c r="P42" s="89">
        <v>5</v>
      </c>
      <c r="Q42" s="89">
        <v>0</v>
      </c>
      <c r="R42" s="89">
        <v>0</v>
      </c>
      <c r="S42" s="89">
        <v>0</v>
      </c>
      <c r="T42" s="89">
        <v>0</v>
      </c>
      <c r="U42" s="89">
        <v>0</v>
      </c>
      <c r="V42" s="89">
        <v>0</v>
      </c>
      <c r="W42" s="89">
        <v>0</v>
      </c>
      <c r="X42" s="89">
        <v>13</v>
      </c>
      <c r="Y42" s="89">
        <v>0</v>
      </c>
      <c r="Z42" s="89">
        <v>0</v>
      </c>
      <c r="AA42" s="89">
        <v>0</v>
      </c>
      <c r="AB42" s="89">
        <v>0</v>
      </c>
      <c r="AC42" s="89">
        <v>0</v>
      </c>
      <c r="AD42" s="89">
        <v>0</v>
      </c>
      <c r="AE42" s="89">
        <v>0</v>
      </c>
      <c r="AF42" s="89">
        <v>0</v>
      </c>
      <c r="AG42" s="89">
        <v>0</v>
      </c>
      <c r="AH42" s="89">
        <v>62744</v>
      </c>
      <c r="AI42" s="89">
        <v>13</v>
      </c>
      <c r="AJ42" s="89">
        <v>57</v>
      </c>
    </row>
    <row r="43" spans="1:36" x14ac:dyDescent="0.2">
      <c r="A43" s="83">
        <v>29</v>
      </c>
      <c r="B43" s="93">
        <v>1.1317476851851851</v>
      </c>
      <c r="C43" s="88">
        <v>89.9</v>
      </c>
      <c r="D43" s="85">
        <v>608</v>
      </c>
      <c r="E43" s="85">
        <v>1824</v>
      </c>
      <c r="F43" s="86">
        <v>1237</v>
      </c>
      <c r="G43" s="86">
        <v>175.25</v>
      </c>
      <c r="H43" s="85">
        <v>39</v>
      </c>
      <c r="I43" s="85">
        <v>96</v>
      </c>
      <c r="J43" s="86">
        <v>50</v>
      </c>
      <c r="K43" s="86">
        <v>12.09</v>
      </c>
      <c r="L43" s="85">
        <v>238</v>
      </c>
      <c r="M43" s="85">
        <v>0</v>
      </c>
      <c r="N43" s="85">
        <v>0</v>
      </c>
      <c r="O43" s="85">
        <v>75</v>
      </c>
      <c r="P43" s="85">
        <v>17</v>
      </c>
      <c r="Q43" s="85">
        <v>7</v>
      </c>
      <c r="R43" s="85">
        <v>0</v>
      </c>
      <c r="S43" s="85">
        <v>0</v>
      </c>
      <c r="T43" s="85">
        <v>0</v>
      </c>
      <c r="U43" s="85">
        <v>0</v>
      </c>
      <c r="V43" s="85" t="s">
        <v>113</v>
      </c>
      <c r="W43" s="85">
        <v>0</v>
      </c>
      <c r="X43" s="85">
        <v>11</v>
      </c>
      <c r="Y43" s="85">
        <v>1</v>
      </c>
      <c r="Z43" s="85">
        <v>0</v>
      </c>
      <c r="AA43" s="85">
        <v>0</v>
      </c>
      <c r="AB43" s="85">
        <v>0</v>
      </c>
      <c r="AC43" s="85">
        <v>0</v>
      </c>
      <c r="AD43" s="85">
        <v>0</v>
      </c>
      <c r="AE43" s="85">
        <v>0</v>
      </c>
      <c r="AF43" s="85">
        <v>0</v>
      </c>
      <c r="AG43" s="85">
        <v>0</v>
      </c>
      <c r="AH43" s="85">
        <v>79269</v>
      </c>
      <c r="AI43" s="85">
        <v>13</v>
      </c>
      <c r="AJ43" s="85">
        <v>139</v>
      </c>
    </row>
    <row r="44" spans="1:36" x14ac:dyDescent="0.2">
      <c r="A44" s="76" t="s">
        <v>116</v>
      </c>
      <c r="B44" s="77">
        <f>SUM(B41:B43)</f>
        <v>2.9482407407407409</v>
      </c>
      <c r="C44" s="78">
        <f>AVERAGE(C41:C43)</f>
        <v>90.75</v>
      </c>
      <c r="D44" s="79">
        <f>MIN(D41:D43)</f>
        <v>608</v>
      </c>
      <c r="E44" s="79">
        <f>MAX(E41:E43)</f>
        <v>1848</v>
      </c>
      <c r="F44" s="80">
        <f t="shared" ref="F44:G44" si="3">AVERAGE(F41:F43)</f>
        <v>1278.8333333333333</v>
      </c>
      <c r="G44" s="80">
        <f t="shared" si="3"/>
        <v>154.48666666666668</v>
      </c>
      <c r="H44" s="79">
        <f>MIN(H41:H43)</f>
        <v>38</v>
      </c>
      <c r="I44" s="79">
        <f>MAX(I41:I43)</f>
        <v>96</v>
      </c>
      <c r="J44" s="80">
        <f t="shared" ref="J44:K44" si="4">AVERAGE(J41:J43)</f>
        <v>47.833333333333336</v>
      </c>
      <c r="K44" s="80">
        <f t="shared" si="4"/>
        <v>9.9316666666666666</v>
      </c>
      <c r="L44" s="81">
        <f>SUM(L41:L43)</f>
        <v>633</v>
      </c>
      <c r="M44" s="81">
        <f t="shared" ref="M44:U44" si="5">SUM(M41:M43)</f>
        <v>0</v>
      </c>
      <c r="N44" s="81">
        <f t="shared" si="5"/>
        <v>0</v>
      </c>
      <c r="O44" s="81">
        <f t="shared" si="5"/>
        <v>149</v>
      </c>
      <c r="P44" s="81">
        <f t="shared" si="5"/>
        <v>34</v>
      </c>
      <c r="Q44" s="81">
        <f t="shared" si="5"/>
        <v>10</v>
      </c>
      <c r="R44" s="81">
        <f t="shared" si="5"/>
        <v>0</v>
      </c>
      <c r="S44" s="81">
        <f t="shared" si="5"/>
        <v>0</v>
      </c>
      <c r="T44" s="81">
        <f t="shared" si="5"/>
        <v>0</v>
      </c>
      <c r="U44" s="81">
        <f t="shared" si="5"/>
        <v>0</v>
      </c>
      <c r="V44" s="81" t="s">
        <v>128</v>
      </c>
      <c r="W44" s="81">
        <f t="shared" ref="W44:AJ44" si="6">SUM(W41:W43)</f>
        <v>0</v>
      </c>
      <c r="X44" s="81">
        <f t="shared" si="6"/>
        <v>57</v>
      </c>
      <c r="Y44" s="81">
        <f t="shared" si="6"/>
        <v>1</v>
      </c>
      <c r="Z44" s="81">
        <f t="shared" si="6"/>
        <v>0</v>
      </c>
      <c r="AA44" s="81">
        <f t="shared" si="6"/>
        <v>1</v>
      </c>
      <c r="AB44" s="81">
        <f t="shared" si="6"/>
        <v>0</v>
      </c>
      <c r="AC44" s="81">
        <f t="shared" si="6"/>
        <v>0</v>
      </c>
      <c r="AD44" s="81">
        <f t="shared" si="6"/>
        <v>0</v>
      </c>
      <c r="AE44" s="81">
        <f t="shared" si="6"/>
        <v>0</v>
      </c>
      <c r="AF44" s="81">
        <f t="shared" si="6"/>
        <v>0</v>
      </c>
      <c r="AG44" s="81">
        <f t="shared" si="6"/>
        <v>0</v>
      </c>
      <c r="AH44" s="81">
        <f t="shared" si="6"/>
        <v>200375</v>
      </c>
      <c r="AI44" s="81">
        <f t="shared" si="6"/>
        <v>59</v>
      </c>
      <c r="AJ44" s="81">
        <f t="shared" si="6"/>
        <v>269</v>
      </c>
    </row>
    <row r="45" spans="1:36" s="33" customFormat="1" x14ac:dyDescent="0.2">
      <c r="A45" s="66" t="s">
        <v>125</v>
      </c>
      <c r="B45" s="68" t="s">
        <v>79</v>
      </c>
      <c r="C45" s="69" t="s">
        <v>114</v>
      </c>
      <c r="D45" s="68" t="s">
        <v>80</v>
      </c>
      <c r="E45" s="68" t="s">
        <v>81</v>
      </c>
      <c r="F45" s="68" t="s">
        <v>82</v>
      </c>
      <c r="G45" s="68" t="s">
        <v>83</v>
      </c>
      <c r="H45" s="68" t="s">
        <v>84</v>
      </c>
      <c r="I45" s="68" t="s">
        <v>85</v>
      </c>
      <c r="J45" s="68" t="s">
        <v>86</v>
      </c>
      <c r="K45" s="68" t="s">
        <v>87</v>
      </c>
      <c r="L45" s="68" t="s">
        <v>88</v>
      </c>
      <c r="M45" s="68" t="s">
        <v>89</v>
      </c>
      <c r="N45" s="68" t="s">
        <v>90</v>
      </c>
      <c r="O45" s="68" t="s">
        <v>91</v>
      </c>
      <c r="P45" s="68" t="s">
        <v>92</v>
      </c>
      <c r="Q45" s="68" t="s">
        <v>93</v>
      </c>
      <c r="R45" s="68" t="s">
        <v>94</v>
      </c>
      <c r="S45" s="68" t="s">
        <v>95</v>
      </c>
      <c r="T45" s="68" t="s">
        <v>96</v>
      </c>
      <c r="U45" s="68" t="s">
        <v>97</v>
      </c>
      <c r="V45" s="68" t="s">
        <v>98</v>
      </c>
      <c r="W45" s="68" t="s">
        <v>99</v>
      </c>
      <c r="X45" s="68" t="s">
        <v>100</v>
      </c>
      <c r="Y45" s="68" t="s">
        <v>101</v>
      </c>
      <c r="Z45" s="68" t="s">
        <v>102</v>
      </c>
      <c r="AA45" s="68" t="s">
        <v>103</v>
      </c>
      <c r="AB45" s="68" t="s">
        <v>104</v>
      </c>
      <c r="AC45" s="68" t="s">
        <v>105</v>
      </c>
      <c r="AD45" s="68" t="s">
        <v>106</v>
      </c>
      <c r="AE45" s="68" t="s">
        <v>107</v>
      </c>
      <c r="AF45" s="68" t="s">
        <v>108</v>
      </c>
      <c r="AG45" s="68" t="s">
        <v>109</v>
      </c>
      <c r="AH45" s="68" t="s">
        <v>110</v>
      </c>
      <c r="AI45" s="68" t="s">
        <v>111</v>
      </c>
      <c r="AJ45" s="68" t="s">
        <v>112</v>
      </c>
    </row>
    <row r="46" spans="1:36" s="33" customFormat="1" x14ac:dyDescent="0.2">
      <c r="A46" s="35">
        <v>14</v>
      </c>
      <c r="B46" s="40">
        <v>6.3969907407407406E-2</v>
      </c>
      <c r="C46" s="41">
        <v>84.35</v>
      </c>
      <c r="D46" s="36">
        <v>792</v>
      </c>
      <c r="E46" s="36">
        <v>2224</v>
      </c>
      <c r="F46" s="45">
        <v>1242.5</v>
      </c>
      <c r="G46" s="45">
        <v>103.11499999999999</v>
      </c>
      <c r="H46" s="36">
        <v>43</v>
      </c>
      <c r="I46" s="36">
        <v>61</v>
      </c>
      <c r="J46" s="45">
        <v>49</v>
      </c>
      <c r="K46" s="45">
        <v>8.66</v>
      </c>
      <c r="L46" s="36">
        <v>27</v>
      </c>
      <c r="M46" s="36">
        <v>0</v>
      </c>
      <c r="N46" s="36">
        <v>1</v>
      </c>
      <c r="O46" s="36">
        <v>7</v>
      </c>
      <c r="P46" s="36">
        <v>1</v>
      </c>
      <c r="Q46" s="36">
        <v>1</v>
      </c>
      <c r="R46" s="36">
        <v>0</v>
      </c>
      <c r="S46" s="36">
        <v>0</v>
      </c>
      <c r="T46" s="36">
        <v>0</v>
      </c>
      <c r="U46" s="36">
        <v>0</v>
      </c>
      <c r="V46" s="36">
        <v>0</v>
      </c>
      <c r="W46" s="36">
        <v>0</v>
      </c>
      <c r="X46" s="36">
        <v>0</v>
      </c>
      <c r="Y46" s="36">
        <v>0</v>
      </c>
      <c r="Z46" s="36">
        <v>0</v>
      </c>
      <c r="AA46" s="36">
        <v>0</v>
      </c>
      <c r="AB46" s="36">
        <v>0</v>
      </c>
      <c r="AC46" s="36">
        <v>0</v>
      </c>
      <c r="AD46" s="36">
        <v>0</v>
      </c>
      <c r="AE46" s="36">
        <v>0</v>
      </c>
      <c r="AF46" s="36">
        <v>0</v>
      </c>
      <c r="AG46" s="36">
        <v>0</v>
      </c>
      <c r="AH46" s="36">
        <v>4502</v>
      </c>
      <c r="AI46" s="36">
        <v>0</v>
      </c>
      <c r="AJ46" s="36">
        <v>15</v>
      </c>
    </row>
    <row r="47" spans="1:36" s="33" customFormat="1" x14ac:dyDescent="0.2">
      <c r="A47" s="35">
        <v>15</v>
      </c>
      <c r="B47" s="37">
        <v>6.25E-2</v>
      </c>
      <c r="C47" s="36">
        <v>98.449999999999989</v>
      </c>
      <c r="D47" s="42">
        <v>936</v>
      </c>
      <c r="E47" s="42">
        <v>1664</v>
      </c>
      <c r="F47" s="55">
        <v>1223.5</v>
      </c>
      <c r="G47" s="55">
        <v>92.025000000000006</v>
      </c>
      <c r="H47" s="42">
        <v>43</v>
      </c>
      <c r="I47" s="42">
        <v>58</v>
      </c>
      <c r="J47" s="55">
        <v>49.5</v>
      </c>
      <c r="K47" s="55">
        <v>10.120000000000001</v>
      </c>
      <c r="L47" s="42">
        <v>1</v>
      </c>
      <c r="M47" s="42">
        <v>0</v>
      </c>
      <c r="N47" s="42">
        <v>0</v>
      </c>
      <c r="O47" s="42">
        <v>1</v>
      </c>
      <c r="P47" s="42">
        <v>1</v>
      </c>
      <c r="Q47" s="42">
        <v>0</v>
      </c>
      <c r="R47" s="42">
        <v>0</v>
      </c>
      <c r="S47" s="42">
        <v>0</v>
      </c>
      <c r="T47" s="42">
        <v>0</v>
      </c>
      <c r="U47" s="42">
        <v>0</v>
      </c>
      <c r="V47" s="42">
        <v>0</v>
      </c>
      <c r="W47" s="42">
        <v>0</v>
      </c>
      <c r="X47" s="42">
        <v>1</v>
      </c>
      <c r="Y47" s="42">
        <v>0</v>
      </c>
      <c r="Z47" s="42">
        <v>0</v>
      </c>
      <c r="AA47" s="42">
        <v>0</v>
      </c>
      <c r="AB47" s="42">
        <v>0</v>
      </c>
      <c r="AC47" s="42">
        <v>0</v>
      </c>
      <c r="AD47" s="42">
        <v>0</v>
      </c>
      <c r="AE47" s="42">
        <v>0</v>
      </c>
      <c r="AF47" s="42">
        <v>0</v>
      </c>
      <c r="AG47" s="42">
        <v>0</v>
      </c>
      <c r="AH47" s="42">
        <v>4397</v>
      </c>
      <c r="AI47" s="42">
        <v>1</v>
      </c>
      <c r="AJ47" s="42">
        <v>3</v>
      </c>
    </row>
    <row r="48" spans="1:36" s="33" customFormat="1" ht="12.6" customHeight="1" x14ac:dyDescent="0.2">
      <c r="A48" s="35">
        <v>16</v>
      </c>
      <c r="B48" s="37">
        <v>7.1516203703703707E-2</v>
      </c>
      <c r="C48" s="42">
        <v>95.45</v>
      </c>
      <c r="D48" s="42">
        <v>568</v>
      </c>
      <c r="E48" s="42">
        <v>1712</v>
      </c>
      <c r="F48" s="55">
        <v>1265</v>
      </c>
      <c r="G48" s="55">
        <v>116.61500000000001</v>
      </c>
      <c r="H48" s="42">
        <v>43</v>
      </c>
      <c r="I48" s="42">
        <v>71</v>
      </c>
      <c r="J48" s="55">
        <v>48.5</v>
      </c>
      <c r="K48" s="55">
        <v>8.5749999999999993</v>
      </c>
      <c r="L48" s="42">
        <v>56</v>
      </c>
      <c r="M48" s="42">
        <v>0</v>
      </c>
      <c r="N48" s="42">
        <v>0</v>
      </c>
      <c r="O48" s="42">
        <v>21</v>
      </c>
      <c r="P48" s="42">
        <v>10</v>
      </c>
      <c r="Q48" s="42">
        <v>1</v>
      </c>
      <c r="R48" s="42">
        <v>0</v>
      </c>
      <c r="S48" s="42">
        <v>0</v>
      </c>
      <c r="T48" s="42">
        <v>0</v>
      </c>
      <c r="U48" s="42">
        <v>0</v>
      </c>
      <c r="V48" s="42">
        <v>0</v>
      </c>
      <c r="W48" s="42">
        <v>0</v>
      </c>
      <c r="X48" s="42">
        <v>0</v>
      </c>
      <c r="Y48" s="42">
        <v>0</v>
      </c>
      <c r="Z48" s="42">
        <v>0</v>
      </c>
      <c r="AA48" s="42">
        <v>0</v>
      </c>
      <c r="AB48" s="42">
        <v>0</v>
      </c>
      <c r="AC48" s="42">
        <v>0</v>
      </c>
      <c r="AD48" s="42">
        <v>0</v>
      </c>
      <c r="AE48" s="42">
        <v>0</v>
      </c>
      <c r="AF48" s="42">
        <v>0</v>
      </c>
      <c r="AG48" s="42">
        <v>0</v>
      </c>
      <c r="AH48" s="42">
        <v>4899</v>
      </c>
      <c r="AI48" s="42">
        <v>0</v>
      </c>
      <c r="AJ48" s="42">
        <v>46</v>
      </c>
    </row>
    <row r="49" spans="1:36" s="33" customFormat="1" ht="12.6" customHeight="1" x14ac:dyDescent="0.2">
      <c r="A49" s="70" t="s">
        <v>115</v>
      </c>
      <c r="B49" s="71">
        <f>SUM(B46:B48)</f>
        <v>0.19798611111111111</v>
      </c>
      <c r="C49" s="72">
        <f>AVERAGE(C46:C48)</f>
        <v>92.75</v>
      </c>
      <c r="D49" s="73">
        <f>MIN(D46:D48)</f>
        <v>568</v>
      </c>
      <c r="E49" s="73">
        <f>MAX(E46:E48)</f>
        <v>2224</v>
      </c>
      <c r="F49" s="74">
        <f t="shared" ref="F49:G49" si="7">AVERAGE(F46:F48)</f>
        <v>1243.6666666666667</v>
      </c>
      <c r="G49" s="74">
        <f t="shared" si="7"/>
        <v>103.91833333333334</v>
      </c>
      <c r="H49" s="73">
        <f>MIN(H46:H48)</f>
        <v>43</v>
      </c>
      <c r="I49" s="73">
        <f>MAX(I46:I48)</f>
        <v>71</v>
      </c>
      <c r="J49" s="74">
        <f t="shared" ref="J49:K49" si="8">AVERAGE(J46:J48)</f>
        <v>49</v>
      </c>
      <c r="K49" s="74">
        <f t="shared" si="8"/>
        <v>9.1183333333333341</v>
      </c>
      <c r="L49" s="75">
        <f>SUM(L46:L48)</f>
        <v>84</v>
      </c>
      <c r="M49" s="75">
        <f t="shared" ref="M49:AJ49" si="9">SUM(M46:M48)</f>
        <v>0</v>
      </c>
      <c r="N49" s="75">
        <f t="shared" si="9"/>
        <v>1</v>
      </c>
      <c r="O49" s="75">
        <f t="shared" si="9"/>
        <v>29</v>
      </c>
      <c r="P49" s="75">
        <f t="shared" si="9"/>
        <v>12</v>
      </c>
      <c r="Q49" s="75">
        <f t="shared" si="9"/>
        <v>2</v>
      </c>
      <c r="R49" s="75">
        <f t="shared" si="9"/>
        <v>0</v>
      </c>
      <c r="S49" s="75">
        <f t="shared" si="9"/>
        <v>0</v>
      </c>
      <c r="T49" s="75">
        <f t="shared" si="9"/>
        <v>0</v>
      </c>
      <c r="U49" s="75">
        <f t="shared" si="9"/>
        <v>0</v>
      </c>
      <c r="V49" s="75">
        <f t="shared" si="9"/>
        <v>0</v>
      </c>
      <c r="W49" s="75">
        <f t="shared" si="9"/>
        <v>0</v>
      </c>
      <c r="X49" s="75">
        <f t="shared" si="9"/>
        <v>1</v>
      </c>
      <c r="Y49" s="75">
        <f t="shared" si="9"/>
        <v>0</v>
      </c>
      <c r="Z49" s="75">
        <f t="shared" si="9"/>
        <v>0</v>
      </c>
      <c r="AA49" s="75">
        <f t="shared" si="9"/>
        <v>0</v>
      </c>
      <c r="AB49" s="75">
        <f t="shared" si="9"/>
        <v>0</v>
      </c>
      <c r="AC49" s="75">
        <f t="shared" si="9"/>
        <v>0</v>
      </c>
      <c r="AD49" s="75">
        <f t="shared" si="9"/>
        <v>0</v>
      </c>
      <c r="AE49" s="75">
        <f t="shared" si="9"/>
        <v>0</v>
      </c>
      <c r="AF49" s="75">
        <f t="shared" si="9"/>
        <v>0</v>
      </c>
      <c r="AG49" s="75">
        <f t="shared" si="9"/>
        <v>0</v>
      </c>
      <c r="AH49" s="75">
        <f t="shared" si="9"/>
        <v>13798</v>
      </c>
      <c r="AI49" s="75">
        <f t="shared" si="9"/>
        <v>1</v>
      </c>
      <c r="AJ49" s="75">
        <f t="shared" si="9"/>
        <v>64</v>
      </c>
    </row>
    <row r="50" spans="1:36" s="33" customFormat="1" x14ac:dyDescent="0.2">
      <c r="A50" s="83">
        <v>27</v>
      </c>
      <c r="B50" s="87">
        <v>6.3726851851851854E-2</v>
      </c>
      <c r="C50" s="85">
        <v>90.6</v>
      </c>
      <c r="D50" s="85">
        <v>752</v>
      </c>
      <c r="E50" s="85">
        <v>1616</v>
      </c>
      <c r="F50" s="86">
        <v>1153</v>
      </c>
      <c r="G50" s="86">
        <v>113.245</v>
      </c>
      <c r="H50" s="85">
        <v>44</v>
      </c>
      <c r="I50" s="85">
        <v>66.5</v>
      </c>
      <c r="J50" s="86">
        <v>53</v>
      </c>
      <c r="K50" s="86">
        <v>10.254999999999999</v>
      </c>
      <c r="L50" s="85">
        <v>1</v>
      </c>
      <c r="M50" s="85">
        <v>0</v>
      </c>
      <c r="N50" s="85">
        <v>0</v>
      </c>
      <c r="O50" s="85">
        <v>2</v>
      </c>
      <c r="P50" s="85">
        <v>1</v>
      </c>
      <c r="Q50" s="85">
        <v>1</v>
      </c>
      <c r="R50" s="85">
        <v>0</v>
      </c>
      <c r="S50" s="85">
        <v>0</v>
      </c>
      <c r="T50" s="85">
        <v>0</v>
      </c>
      <c r="U50" s="85">
        <v>0</v>
      </c>
      <c r="V50" s="85">
        <v>0</v>
      </c>
      <c r="W50" s="85">
        <v>0</v>
      </c>
      <c r="X50" s="85">
        <v>0</v>
      </c>
      <c r="Y50" s="85">
        <v>0</v>
      </c>
      <c r="Z50" s="85">
        <v>0</v>
      </c>
      <c r="AA50" s="85">
        <v>0</v>
      </c>
      <c r="AB50" s="85">
        <v>0</v>
      </c>
      <c r="AC50" s="85">
        <v>0</v>
      </c>
      <c r="AD50" s="85">
        <v>0</v>
      </c>
      <c r="AE50" s="85">
        <v>0</v>
      </c>
      <c r="AF50" s="85">
        <v>0</v>
      </c>
      <c r="AG50" s="85">
        <v>0</v>
      </c>
      <c r="AH50" s="85">
        <v>4778</v>
      </c>
      <c r="AI50" s="85">
        <v>0</v>
      </c>
      <c r="AJ50" s="85">
        <v>19</v>
      </c>
    </row>
    <row r="51" spans="1:36" s="33" customFormat="1" x14ac:dyDescent="0.2">
      <c r="A51" s="83">
        <v>28</v>
      </c>
      <c r="B51" s="87">
        <v>5.0763888888888886E-2</v>
      </c>
      <c r="C51" s="88">
        <v>99.550000000000011</v>
      </c>
      <c r="D51" s="89">
        <v>1128</v>
      </c>
      <c r="E51" s="89">
        <v>1848</v>
      </c>
      <c r="F51" s="90">
        <v>1371</v>
      </c>
      <c r="G51" s="90">
        <v>58.155000000000001</v>
      </c>
      <c r="H51" s="89">
        <v>41</v>
      </c>
      <c r="I51" s="89">
        <v>47</v>
      </c>
      <c r="J51" s="90">
        <v>44</v>
      </c>
      <c r="K51" s="90">
        <v>8.5300000000000011</v>
      </c>
      <c r="L51" s="89">
        <v>11</v>
      </c>
      <c r="M51" s="89">
        <v>0</v>
      </c>
      <c r="N51" s="89">
        <v>0</v>
      </c>
      <c r="O51" s="89">
        <v>2</v>
      </c>
      <c r="P51" s="89">
        <v>0</v>
      </c>
      <c r="Q51" s="89">
        <v>0</v>
      </c>
      <c r="R51" s="89">
        <v>0</v>
      </c>
      <c r="S51" s="89">
        <v>0</v>
      </c>
      <c r="T51" s="89">
        <v>0</v>
      </c>
      <c r="U51" s="89">
        <v>0</v>
      </c>
      <c r="V51" s="89">
        <v>0</v>
      </c>
      <c r="W51" s="89">
        <v>0</v>
      </c>
      <c r="X51" s="89">
        <v>0</v>
      </c>
      <c r="Y51" s="89">
        <v>0</v>
      </c>
      <c r="Z51" s="89">
        <v>0</v>
      </c>
      <c r="AA51" s="89">
        <v>0</v>
      </c>
      <c r="AB51" s="89">
        <v>0</v>
      </c>
      <c r="AC51" s="89">
        <v>0</v>
      </c>
      <c r="AD51" s="89">
        <v>0</v>
      </c>
      <c r="AE51" s="89">
        <v>0</v>
      </c>
      <c r="AF51" s="89">
        <v>0</v>
      </c>
      <c r="AG51" s="89">
        <v>0</v>
      </c>
      <c r="AH51" s="89">
        <v>3156</v>
      </c>
      <c r="AI51" s="89">
        <v>0</v>
      </c>
      <c r="AJ51" s="89">
        <v>2</v>
      </c>
    </row>
    <row r="52" spans="1:36" s="33" customFormat="1" x14ac:dyDescent="0.2">
      <c r="A52" s="83">
        <v>29</v>
      </c>
      <c r="B52" s="87">
        <v>7.0937500000000001E-2</v>
      </c>
      <c r="C52" s="88">
        <v>99.9</v>
      </c>
      <c r="D52" s="85">
        <v>816</v>
      </c>
      <c r="E52" s="85">
        <v>1752</v>
      </c>
      <c r="F52" s="86">
        <v>1254</v>
      </c>
      <c r="G52" s="86">
        <v>129.66</v>
      </c>
      <c r="H52" s="85">
        <v>43</v>
      </c>
      <c r="I52" s="85">
        <v>66.5</v>
      </c>
      <c r="J52" s="86">
        <v>48</v>
      </c>
      <c r="K52" s="86">
        <v>8.4849999999999994</v>
      </c>
      <c r="L52" s="85">
        <v>20</v>
      </c>
      <c r="M52" s="85">
        <v>0</v>
      </c>
      <c r="N52" s="85">
        <v>0</v>
      </c>
      <c r="O52" s="85">
        <v>7</v>
      </c>
      <c r="P52" s="85">
        <v>3</v>
      </c>
      <c r="Q52" s="85">
        <v>0</v>
      </c>
      <c r="R52" s="85">
        <v>0</v>
      </c>
      <c r="S52" s="85">
        <v>0</v>
      </c>
      <c r="T52" s="85">
        <v>0</v>
      </c>
      <c r="U52" s="85">
        <v>0</v>
      </c>
      <c r="V52" s="85">
        <v>0</v>
      </c>
      <c r="W52" s="85">
        <v>0</v>
      </c>
      <c r="X52" s="85">
        <v>3</v>
      </c>
      <c r="Y52" s="85">
        <v>0</v>
      </c>
      <c r="Z52" s="85">
        <v>0</v>
      </c>
      <c r="AA52" s="85">
        <v>0</v>
      </c>
      <c r="AB52" s="85">
        <v>0</v>
      </c>
      <c r="AC52" s="85">
        <v>0</v>
      </c>
      <c r="AD52" s="85">
        <v>0</v>
      </c>
      <c r="AE52" s="85">
        <v>0</v>
      </c>
      <c r="AF52" s="85">
        <v>0</v>
      </c>
      <c r="AG52" s="85">
        <v>0</v>
      </c>
      <c r="AH52" s="85">
        <v>4876</v>
      </c>
      <c r="AI52" s="85">
        <v>3</v>
      </c>
      <c r="AJ52" s="85">
        <v>13</v>
      </c>
    </row>
    <row r="53" spans="1:36" s="33" customFormat="1" ht="12.6" customHeight="1" x14ac:dyDescent="0.2">
      <c r="A53" s="76" t="s">
        <v>116</v>
      </c>
      <c r="B53" s="77">
        <f>SUM(B50:B52)</f>
        <v>0.18542824074074074</v>
      </c>
      <c r="C53" s="78">
        <f>AVERAGE(C50:C52)</f>
        <v>96.683333333333337</v>
      </c>
      <c r="D53" s="79">
        <f>MIN(D50:D52)</f>
        <v>752</v>
      </c>
      <c r="E53" s="79">
        <f>MAX(E50:E52)</f>
        <v>1848</v>
      </c>
      <c r="F53" s="80">
        <f t="shared" ref="F53:G53" si="10">AVERAGE(F50:F52)</f>
        <v>1259.3333333333333</v>
      </c>
      <c r="G53" s="80">
        <f t="shared" si="10"/>
        <v>100.35333333333334</v>
      </c>
      <c r="H53" s="79">
        <f>MIN(H50:H52)</f>
        <v>41</v>
      </c>
      <c r="I53" s="79">
        <f>MAX(I50:I52)</f>
        <v>66.5</v>
      </c>
      <c r="J53" s="80">
        <f t="shared" ref="J53:K53" si="11">AVERAGE(J50:J52)</f>
        <v>48.333333333333336</v>
      </c>
      <c r="K53" s="80">
        <f t="shared" si="11"/>
        <v>9.09</v>
      </c>
      <c r="L53" s="81">
        <f>SUM(L50:L52)</f>
        <v>32</v>
      </c>
      <c r="M53" s="81">
        <f t="shared" ref="M53:V53" si="12">SUM(M50:M52)</f>
        <v>0</v>
      </c>
      <c r="N53" s="81">
        <f t="shared" si="12"/>
        <v>0</v>
      </c>
      <c r="O53" s="81">
        <f t="shared" si="12"/>
        <v>11</v>
      </c>
      <c r="P53" s="81">
        <f t="shared" si="12"/>
        <v>4</v>
      </c>
      <c r="Q53" s="81">
        <f t="shared" si="12"/>
        <v>1</v>
      </c>
      <c r="R53" s="81">
        <f t="shared" si="12"/>
        <v>0</v>
      </c>
      <c r="S53" s="81">
        <f t="shared" si="12"/>
        <v>0</v>
      </c>
      <c r="T53" s="81">
        <f t="shared" si="12"/>
        <v>0</v>
      </c>
      <c r="U53" s="81">
        <f t="shared" si="12"/>
        <v>0</v>
      </c>
      <c r="V53" s="81">
        <f t="shared" si="12"/>
        <v>0</v>
      </c>
      <c r="W53" s="81">
        <f t="shared" ref="W53:AJ53" si="13">SUM(W50:W52)</f>
        <v>0</v>
      </c>
      <c r="X53" s="81">
        <f t="shared" si="13"/>
        <v>3</v>
      </c>
      <c r="Y53" s="81">
        <f t="shared" si="13"/>
        <v>0</v>
      </c>
      <c r="Z53" s="81">
        <f t="shared" si="13"/>
        <v>0</v>
      </c>
      <c r="AA53" s="81">
        <f t="shared" si="13"/>
        <v>0</v>
      </c>
      <c r="AB53" s="81">
        <f t="shared" si="13"/>
        <v>0</v>
      </c>
      <c r="AC53" s="81">
        <f t="shared" si="13"/>
        <v>0</v>
      </c>
      <c r="AD53" s="81">
        <f t="shared" si="13"/>
        <v>0</v>
      </c>
      <c r="AE53" s="81">
        <f t="shared" si="13"/>
        <v>0</v>
      </c>
      <c r="AF53" s="81">
        <f t="shared" si="13"/>
        <v>0</v>
      </c>
      <c r="AG53" s="81">
        <f t="shared" si="13"/>
        <v>0</v>
      </c>
      <c r="AH53" s="81">
        <f t="shared" si="13"/>
        <v>12810</v>
      </c>
      <c r="AI53" s="81">
        <f t="shared" si="13"/>
        <v>3</v>
      </c>
      <c r="AJ53" s="81">
        <f t="shared" si="13"/>
        <v>34</v>
      </c>
    </row>
    <row r="72" spans="1:6" x14ac:dyDescent="0.2">
      <c r="A72" s="47"/>
      <c r="B72" s="48"/>
      <c r="C72" s="48"/>
      <c r="D72" s="48"/>
      <c r="E72" s="48"/>
      <c r="F72" s="48"/>
    </row>
  </sheetData>
  <phoneticPr fontId="1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Dnevnik udeleženca</vt:lpstr>
      <vt:lpstr>Komentarji raziskovalca</vt:lpstr>
      <vt:lpstr>Rezultati analize posnetkov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ikkar40</dc:creator>
  <cp:lastModifiedBy>Roman</cp:lastModifiedBy>
  <cp:lastPrinted>2017-01-12T08:52:03Z</cp:lastPrinted>
  <dcterms:created xsi:type="dcterms:W3CDTF">1996-10-14T23:33:28Z</dcterms:created>
  <dcterms:modified xsi:type="dcterms:W3CDTF">2020-01-08T17:49:56Z</dcterms:modified>
</cp:coreProperties>
</file>