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man\Desktop\kdtree_my\Izpeljano iz_2019 Rituraj IIMLS+MLPG\MLPG1 - za testiranje QUAD\Slides_paper\"/>
    </mc:Choice>
  </mc:AlternateContent>
  <bookViews>
    <workbookView xWindow="0" yWindow="0" windowWidth="19296" windowHeight="825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I15" i="1" l="1"/>
  <c r="F4" i="1" l="1"/>
  <c r="F5" i="1"/>
  <c r="F6" i="1"/>
  <c r="F8" i="1"/>
  <c r="F9" i="1"/>
  <c r="F10" i="1"/>
  <c r="F11" i="1"/>
  <c r="F3" i="1"/>
  <c r="E11" i="1"/>
  <c r="E10" i="1"/>
  <c r="E9" i="1"/>
  <c r="E8" i="1"/>
  <c r="E6" i="1"/>
  <c r="E5" i="1"/>
  <c r="E4" i="1"/>
  <c r="E3" i="1"/>
  <c r="I16" i="1" l="1"/>
  <c r="I17" i="1"/>
  <c r="I18" i="1"/>
  <c r="I19" i="1"/>
  <c r="I20" i="1"/>
  <c r="I21" i="1"/>
  <c r="I22" i="1"/>
  <c r="F16" i="1"/>
  <c r="F17" i="1"/>
  <c r="F18" i="1"/>
  <c r="F19" i="1"/>
  <c r="F20" i="1"/>
  <c r="F21" i="1"/>
  <c r="F22" i="1"/>
  <c r="F15" i="1"/>
  <c r="G20" i="1"/>
  <c r="G19" i="1"/>
</calcChain>
</file>

<file path=xl/sharedStrings.xml><?xml version="1.0" encoding="utf-8"?>
<sst xmlns="http://schemas.openxmlformats.org/spreadsheetml/2006/main" count="27" uniqueCount="25">
  <si>
    <t>N</t>
  </si>
  <si>
    <t>MATLAB results - system solution on P1</t>
  </si>
  <si>
    <t>matlab \</t>
  </si>
  <si>
    <t>bicg_ilu</t>
  </si>
  <si>
    <t>cgs_ilu</t>
  </si>
  <si>
    <t>run_time_P#1</t>
  </si>
  <si>
    <t>run_time_P#4</t>
  </si>
  <si>
    <t>theoretical</t>
  </si>
  <si>
    <t>m</t>
  </si>
  <si>
    <t>nq</t>
  </si>
  <si>
    <t>nI</t>
  </si>
  <si>
    <t>No_iter is prop. to N</t>
  </si>
  <si>
    <t>No_FLOPS</t>
  </si>
  <si>
    <t>No_iter bicg;cgs</t>
  </si>
  <si>
    <t>No_iter Jacobi</t>
  </si>
  <si>
    <t>theoret_cgs</t>
  </si>
  <si>
    <t>Also in accordance with C-program</t>
  </si>
  <si>
    <t>NO_FLOPS</t>
  </si>
  <si>
    <t>zoom</t>
  </si>
  <si>
    <t>theoretical zoomed</t>
  </si>
  <si>
    <t>time Jacobi</t>
  </si>
  <si>
    <t>theoret_time_Jacobi</t>
  </si>
  <si>
    <t>Can not be calculated with MatLab!</t>
  </si>
  <si>
    <t>sys_sol MG-f</t>
  </si>
  <si>
    <t>MATLAB results - system assembling + MG-F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</si>
</sst>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ourier New"/>
      <family val="3"/>
    </font>
    <font>
      <sz val="9"/>
      <color theme="1"/>
      <name val="Courier New"/>
      <family val="3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1" fillId="2" borderId="0" xfId="0" applyFont="1" applyFill="1"/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0" borderId="0" xfId="0" applyAlignment="1">
      <alignment wrapText="1"/>
    </xf>
    <xf numFmtId="0" fontId="0" fillId="0" borderId="0" xfId="0" applyAlignment="1"/>
    <xf numFmtId="0" fontId="0" fillId="2" borderId="0" xfId="0" applyFill="1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5" borderId="0" xfId="0" applyFill="1" applyAlignment="1">
      <alignment horizontal="left"/>
    </xf>
    <xf numFmtId="2" fontId="0" fillId="0" borderId="0" xfId="0" applyNumberFormat="1"/>
    <xf numFmtId="2" fontId="1" fillId="0" borderId="0" xfId="0" applyNumberFormat="1" applyFont="1"/>
    <xf numFmtId="0" fontId="1" fillId="0" borderId="0" xfId="0" applyFont="1" applyFill="1"/>
    <xf numFmtId="0" fontId="2" fillId="2" borderId="0" xfId="0" applyFont="1" applyFill="1"/>
    <xf numFmtId="2" fontId="1" fillId="2" borderId="0" xfId="0" applyNumberFormat="1" applyFont="1" applyFill="1"/>
    <xf numFmtId="2" fontId="0" fillId="2" borderId="0" xfId="0" applyNumberFormat="1" applyFill="1"/>
    <xf numFmtId="3" fontId="3" fillId="0" borderId="0" xfId="0" applyNumberFormat="1" applyFont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u="none" strike="noStrike" baseline="0">
                <a:effectLst/>
              </a:rPr>
              <a:t>MATLAB results - system assembling</a:t>
            </a:r>
            <a:r>
              <a:rPr lang="sl-SI" sz="1200" b="0" i="0" u="none" strike="noStrike" baseline="0">
                <a:effectLst/>
              </a:rPr>
              <a:t> + MG-F</a:t>
            </a:r>
            <a:r>
              <a:rPr lang="en-US" sz="1200" b="0" i="0" u="none" strike="noStrike" baseline="0"/>
              <a:t> 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run_time_P#1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Sheet1!$A$3:$A$10</c:f>
              <c:numCache>
                <c:formatCode>General</c:formatCode>
                <c:ptCount val="8"/>
                <c:pt idx="0">
                  <c:v>400</c:v>
                </c:pt>
                <c:pt idx="1">
                  <c:v>1600</c:v>
                </c:pt>
                <c:pt idx="2">
                  <c:v>6400</c:v>
                </c:pt>
                <c:pt idx="3">
                  <c:v>25600</c:v>
                </c:pt>
                <c:pt idx="4">
                  <c:v>40000</c:v>
                </c:pt>
                <c:pt idx="5">
                  <c:v>102400</c:v>
                </c:pt>
                <c:pt idx="6">
                  <c:v>176400</c:v>
                </c:pt>
                <c:pt idx="7">
                  <c:v>409600</c:v>
                </c:pt>
              </c:numCache>
            </c:numRef>
          </c:xVal>
          <c:yVal>
            <c:numRef>
              <c:f>Sheet1!$B$3:$B$10</c:f>
              <c:numCache>
                <c:formatCode>0.00</c:formatCode>
                <c:ptCount val="8"/>
                <c:pt idx="0">
                  <c:v>1.556</c:v>
                </c:pt>
                <c:pt idx="1">
                  <c:v>7.7889999999999997</c:v>
                </c:pt>
                <c:pt idx="2">
                  <c:v>48.424999999999997</c:v>
                </c:pt>
                <c:pt idx="3">
                  <c:v>622.06799999999998</c:v>
                </c:pt>
                <c:pt idx="5">
                  <c:v>10453.496999999999</c:v>
                </c:pt>
                <c:pt idx="6">
                  <c:v>32452.18</c:v>
                </c:pt>
                <c:pt idx="7">
                  <c:v>167222.56299999999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C7-4A77-8955-131375C01318}"/>
            </c:ext>
          </c:extLst>
        </c:ser>
        <c:ser>
          <c:idx val="1"/>
          <c:order val="1"/>
          <c:tx>
            <c:strRef>
              <c:f>Sheet1!$E$2</c:f>
              <c:strCache>
                <c:ptCount val="1"/>
                <c:pt idx="0">
                  <c:v>theoretical zoomed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Sheet1!$A$3:$A$10</c:f>
              <c:numCache>
                <c:formatCode>General</c:formatCode>
                <c:ptCount val="8"/>
                <c:pt idx="0">
                  <c:v>400</c:v>
                </c:pt>
                <c:pt idx="1">
                  <c:v>1600</c:v>
                </c:pt>
                <c:pt idx="2">
                  <c:v>6400</c:v>
                </c:pt>
                <c:pt idx="3">
                  <c:v>25600</c:v>
                </c:pt>
                <c:pt idx="4">
                  <c:v>40000</c:v>
                </c:pt>
                <c:pt idx="5">
                  <c:v>102400</c:v>
                </c:pt>
                <c:pt idx="6">
                  <c:v>176400</c:v>
                </c:pt>
                <c:pt idx="7">
                  <c:v>409600</c:v>
                </c:pt>
              </c:numCache>
            </c:numRef>
          </c:xVal>
          <c:yVal>
            <c:numRef>
              <c:f>Sheet1!$E$3:$E$11</c:f>
              <c:numCache>
                <c:formatCode>0.00</c:formatCode>
                <c:ptCount val="9"/>
                <c:pt idx="0">
                  <c:v>147.42092699609756</c:v>
                </c:pt>
                <c:pt idx="1">
                  <c:v>590.7674159687806</c:v>
                </c:pt>
                <c:pt idx="2">
                  <c:v>2367.4044958126838</c:v>
                </c:pt>
                <c:pt idx="3">
                  <c:v>9486.9573110009806</c:v>
                </c:pt>
                <c:pt idx="5">
                  <c:v>38017.186555004911</c:v>
                </c:pt>
                <c:pt idx="6">
                  <c:v>65537.417643358916</c:v>
                </c:pt>
                <c:pt idx="7">
                  <c:v>152346.17546402357</c:v>
                </c:pt>
                <c:pt idx="8">
                  <c:v>372375.00000000006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0C7-4A77-8955-131375C01318}"/>
            </c:ext>
          </c:extLst>
        </c:ser>
        <c:ser>
          <c:idx val="2"/>
          <c:order val="2"/>
          <c:tx>
            <c:strRef>
              <c:f>Sheet1!$C$2</c:f>
              <c:strCache>
                <c:ptCount val="1"/>
                <c:pt idx="0">
                  <c:v>sys_sol MG-f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Sheet1!$A$3:$A$7</c:f>
              <c:numCache>
                <c:formatCode>General</c:formatCode>
                <c:ptCount val="5"/>
                <c:pt idx="0">
                  <c:v>400</c:v>
                </c:pt>
                <c:pt idx="1">
                  <c:v>1600</c:v>
                </c:pt>
                <c:pt idx="2">
                  <c:v>6400</c:v>
                </c:pt>
                <c:pt idx="3">
                  <c:v>25600</c:v>
                </c:pt>
                <c:pt idx="4">
                  <c:v>40000</c:v>
                </c:pt>
              </c:numCache>
            </c:numRef>
          </c:xVal>
          <c:yVal>
            <c:numRef>
              <c:f>Sheet1!$C$3:$C$7</c:f>
              <c:numCache>
                <c:formatCode>0.00</c:formatCode>
                <c:ptCount val="5"/>
                <c:pt idx="0">
                  <c:v>1.1930000000000001</c:v>
                </c:pt>
                <c:pt idx="1">
                  <c:v>13.439</c:v>
                </c:pt>
                <c:pt idx="2">
                  <c:v>168.46700000000001</c:v>
                </c:pt>
                <c:pt idx="3">
                  <c:v>2873.5140000000001</c:v>
                </c:pt>
                <c:pt idx="4">
                  <c:v>6917.7439999999997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70-4705-87A8-4FCEDA341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986864"/>
        <c:axId val="506989488"/>
      </c:scatterChart>
      <c:valAx>
        <c:axId val="50698686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Num_nodes 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989488"/>
        <c:crosses val="autoZero"/>
        <c:crossBetween val="midCat"/>
      </c:valAx>
      <c:valAx>
        <c:axId val="50698948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[s]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986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u="none" strike="noStrike" baseline="0">
                <a:effectLst/>
              </a:rPr>
              <a:t>MATLAB results - system solution on P1 </a:t>
            </a:r>
            <a:endParaRPr lang="en-US" sz="1200"/>
          </a:p>
        </c:rich>
      </c:tx>
      <c:layout>
        <c:manualLayout>
          <c:xMode val="edge"/>
          <c:yMode val="edge"/>
          <c:x val="0.20412860892388454"/>
          <c:y val="5.0031269543464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Sheet1!$B$14</c:f>
              <c:strCache>
                <c:ptCount val="1"/>
                <c:pt idx="0">
                  <c:v>matlab \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Sheet1!$A$15:$A$21</c:f>
              <c:numCache>
                <c:formatCode>General</c:formatCode>
                <c:ptCount val="7"/>
                <c:pt idx="0">
                  <c:v>400</c:v>
                </c:pt>
                <c:pt idx="1">
                  <c:v>1600</c:v>
                </c:pt>
                <c:pt idx="2">
                  <c:v>6400</c:v>
                </c:pt>
                <c:pt idx="3">
                  <c:v>25600</c:v>
                </c:pt>
                <c:pt idx="4">
                  <c:v>102400</c:v>
                </c:pt>
                <c:pt idx="5">
                  <c:v>176400</c:v>
                </c:pt>
                <c:pt idx="6">
                  <c:v>409600</c:v>
                </c:pt>
              </c:numCache>
            </c:numRef>
          </c:xVal>
          <c:yVal>
            <c:numRef>
              <c:f>Sheet1!$B$15:$B$21</c:f>
              <c:numCache>
                <c:formatCode>General</c:formatCode>
                <c:ptCount val="7"/>
                <c:pt idx="0">
                  <c:v>2E-3</c:v>
                </c:pt>
                <c:pt idx="1">
                  <c:v>1.0999999999999999E-2</c:v>
                </c:pt>
                <c:pt idx="2">
                  <c:v>5.5E-2</c:v>
                </c:pt>
                <c:pt idx="3">
                  <c:v>0.27800000000000002</c:v>
                </c:pt>
                <c:pt idx="4">
                  <c:v>1.605</c:v>
                </c:pt>
                <c:pt idx="5">
                  <c:v>3.1389999999999998</c:v>
                </c:pt>
                <c:pt idx="6">
                  <c:v>8.1449999999999996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60B-4F46-A758-15995B234B8B}"/>
            </c:ext>
          </c:extLst>
        </c:ser>
        <c:ser>
          <c:idx val="1"/>
          <c:order val="1"/>
          <c:tx>
            <c:strRef>
              <c:f>Sheet1!$C$14</c:f>
              <c:strCache>
                <c:ptCount val="1"/>
                <c:pt idx="0">
                  <c:v>bicg_ilu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Sheet1!$A$15:$A$21</c:f>
              <c:numCache>
                <c:formatCode>General</c:formatCode>
                <c:ptCount val="7"/>
                <c:pt idx="0">
                  <c:v>400</c:v>
                </c:pt>
                <c:pt idx="1">
                  <c:v>1600</c:v>
                </c:pt>
                <c:pt idx="2">
                  <c:v>6400</c:v>
                </c:pt>
                <c:pt idx="3">
                  <c:v>25600</c:v>
                </c:pt>
                <c:pt idx="4">
                  <c:v>102400</c:v>
                </c:pt>
                <c:pt idx="5">
                  <c:v>176400</c:v>
                </c:pt>
                <c:pt idx="6">
                  <c:v>409600</c:v>
                </c:pt>
              </c:numCache>
            </c:numRef>
          </c:xVal>
          <c:yVal>
            <c:numRef>
              <c:f>Sheet1!$C$15:$C$21</c:f>
              <c:numCache>
                <c:formatCode>General</c:formatCode>
                <c:ptCount val="7"/>
                <c:pt idx="0">
                  <c:v>2E-3</c:v>
                </c:pt>
                <c:pt idx="1">
                  <c:v>6.0000000000000001E-3</c:v>
                </c:pt>
                <c:pt idx="2">
                  <c:v>4.7E-2</c:v>
                </c:pt>
                <c:pt idx="3">
                  <c:v>0.27900000000000003</c:v>
                </c:pt>
                <c:pt idx="4">
                  <c:v>2.1280000000000001</c:v>
                </c:pt>
                <c:pt idx="5">
                  <c:v>5.5060000000000002</c:v>
                </c:pt>
                <c:pt idx="6">
                  <c:v>18.056999999999999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60B-4F46-A758-15995B234B8B}"/>
            </c:ext>
          </c:extLst>
        </c:ser>
        <c:ser>
          <c:idx val="2"/>
          <c:order val="2"/>
          <c:tx>
            <c:strRef>
              <c:f>Sheet1!$D$14</c:f>
              <c:strCache>
                <c:ptCount val="1"/>
                <c:pt idx="0">
                  <c:v>cgs_ilu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Sheet1!$A$15:$A$21</c:f>
              <c:numCache>
                <c:formatCode>General</c:formatCode>
                <c:ptCount val="7"/>
                <c:pt idx="0">
                  <c:v>400</c:v>
                </c:pt>
                <c:pt idx="1">
                  <c:v>1600</c:v>
                </c:pt>
                <c:pt idx="2">
                  <c:v>6400</c:v>
                </c:pt>
                <c:pt idx="3">
                  <c:v>25600</c:v>
                </c:pt>
                <c:pt idx="4">
                  <c:v>102400</c:v>
                </c:pt>
                <c:pt idx="5">
                  <c:v>176400</c:v>
                </c:pt>
                <c:pt idx="6">
                  <c:v>409600</c:v>
                </c:pt>
              </c:numCache>
            </c:numRef>
          </c:xVal>
          <c:yVal>
            <c:numRef>
              <c:f>Sheet1!$D$15:$D$21</c:f>
              <c:numCache>
                <c:formatCode>General</c:formatCode>
                <c:ptCount val="7"/>
                <c:pt idx="0">
                  <c:v>1E-3</c:v>
                </c:pt>
                <c:pt idx="1">
                  <c:v>4.0000000000000001E-3</c:v>
                </c:pt>
                <c:pt idx="2">
                  <c:v>2.4E-2</c:v>
                </c:pt>
                <c:pt idx="3">
                  <c:v>0.19600000000000001</c:v>
                </c:pt>
                <c:pt idx="4">
                  <c:v>1.2649999999999999</c:v>
                </c:pt>
                <c:pt idx="5">
                  <c:v>3.0259999999999998</c:v>
                </c:pt>
                <c:pt idx="6">
                  <c:v>9.4269999999999996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60B-4F46-A758-15995B234B8B}"/>
            </c:ext>
          </c:extLst>
        </c:ser>
        <c:ser>
          <c:idx val="3"/>
          <c:order val="3"/>
          <c:tx>
            <c:strRef>
              <c:f>Sheet1!$G$14</c:f>
              <c:strCache>
                <c:ptCount val="1"/>
                <c:pt idx="0">
                  <c:v>time Jacobi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Sheet1!$A$15:$A$21</c:f>
              <c:numCache>
                <c:formatCode>General</c:formatCode>
                <c:ptCount val="7"/>
                <c:pt idx="0">
                  <c:v>400</c:v>
                </c:pt>
                <c:pt idx="1">
                  <c:v>1600</c:v>
                </c:pt>
                <c:pt idx="2">
                  <c:v>6400</c:v>
                </c:pt>
                <c:pt idx="3">
                  <c:v>25600</c:v>
                </c:pt>
                <c:pt idx="4">
                  <c:v>102400</c:v>
                </c:pt>
                <c:pt idx="5">
                  <c:v>176400</c:v>
                </c:pt>
                <c:pt idx="6">
                  <c:v>409600</c:v>
                </c:pt>
              </c:numCache>
            </c:numRef>
          </c:xVal>
          <c:yVal>
            <c:numRef>
              <c:f>Sheet1!$I$15:$I$21</c:f>
              <c:numCache>
                <c:formatCode>0.00</c:formatCode>
                <c:ptCount val="7"/>
                <c:pt idx="0">
                  <c:v>2.5776E-2</c:v>
                </c:pt>
                <c:pt idx="1">
                  <c:v>0.37785600000000003</c:v>
                </c:pt>
                <c:pt idx="2">
                  <c:v>5.5848960000000005</c:v>
                </c:pt>
                <c:pt idx="3">
                  <c:v>82.784255999999999</c:v>
                </c:pt>
                <c:pt idx="4">
                  <c:v>1239.0359040000001</c:v>
                </c:pt>
                <c:pt idx="5">
                  <c:v>3518.2697760000001</c:v>
                </c:pt>
                <c:pt idx="6">
                  <c:v>18034.704384000001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60B-4F46-A758-15995B234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986864"/>
        <c:axId val="506989488"/>
      </c:scatterChart>
      <c:valAx>
        <c:axId val="50698686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Num_nodes 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989488"/>
        <c:crosses val="autoZero"/>
        <c:crossBetween val="midCat"/>
      </c:valAx>
      <c:valAx>
        <c:axId val="50698948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sl-SI"/>
                  <a:t> </a:t>
                </a:r>
                <a:r>
                  <a:rPr lang="en-US"/>
                  <a:t>[s]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986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0</xdr:row>
      <xdr:rowOff>144780</xdr:rowOff>
    </xdr:from>
    <xdr:to>
      <xdr:col>16</xdr:col>
      <xdr:colOff>556260</xdr:colOff>
      <xdr:row>12</xdr:row>
      <xdr:rowOff>163830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152400</xdr:colOff>
      <xdr:row>13</xdr:row>
      <xdr:rowOff>53340</xdr:rowOff>
    </xdr:from>
    <xdr:to>
      <xdr:col>16</xdr:col>
      <xdr:colOff>556260</xdr:colOff>
      <xdr:row>25</xdr:row>
      <xdr:rowOff>72390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C3" sqref="C3:C8"/>
    </sheetView>
  </sheetViews>
  <sheetFormatPr defaultRowHeight="14.4" x14ac:dyDescent="0.3"/>
  <cols>
    <col min="2" max="2" width="12.5546875" customWidth="1"/>
    <col min="3" max="3" width="9.109375" customWidth="1"/>
    <col min="4" max="4" width="8.33203125" customWidth="1"/>
    <col min="5" max="5" width="10.33203125" customWidth="1"/>
    <col min="6" max="6" width="9.33203125" customWidth="1"/>
    <col min="7" max="7" width="11.5546875" customWidth="1"/>
    <col min="9" max="9" width="11.21875" customWidth="1"/>
  </cols>
  <sheetData>
    <row r="1" spans="1:9" x14ac:dyDescent="0.3">
      <c r="B1" t="s">
        <v>24</v>
      </c>
    </row>
    <row r="2" spans="1:9" ht="30" customHeight="1" x14ac:dyDescent="0.3">
      <c r="A2" t="s">
        <v>0</v>
      </c>
      <c r="B2" s="12" t="s">
        <v>5</v>
      </c>
      <c r="C2" s="11" t="s">
        <v>23</v>
      </c>
      <c r="D2" s="11" t="s">
        <v>6</v>
      </c>
      <c r="E2" s="13" t="s">
        <v>19</v>
      </c>
      <c r="F2" s="4" t="s">
        <v>7</v>
      </c>
      <c r="G2" s="8" t="s">
        <v>8</v>
      </c>
      <c r="H2" s="5">
        <v>5</v>
      </c>
    </row>
    <row r="3" spans="1:9" x14ac:dyDescent="0.3">
      <c r="A3">
        <v>400</v>
      </c>
      <c r="B3" s="18">
        <v>1.556</v>
      </c>
      <c r="C3" s="24">
        <v>1.1930000000000001</v>
      </c>
      <c r="E3" s="17">
        <f>$A3*$H$4*(LOG($A3)+$H$3*$H$2^2)*10^-9*$H$5*$H$6</f>
        <v>147.42092699609756</v>
      </c>
      <c r="F3" s="2">
        <f>$A3*$H$4*(LOG($A3)+$H$3*$H$2^2)*10^-9*$H$5</f>
        <v>2.9484185399219515E-2</v>
      </c>
      <c r="G3" s="8" t="s">
        <v>10</v>
      </c>
      <c r="H3" s="5">
        <v>13</v>
      </c>
    </row>
    <row r="4" spans="1:9" x14ac:dyDescent="0.3">
      <c r="A4">
        <v>1600</v>
      </c>
      <c r="B4" s="18">
        <v>7.7889999999999997</v>
      </c>
      <c r="C4" s="24">
        <v>13.439</v>
      </c>
      <c r="E4" s="17">
        <f t="shared" ref="E4:E11" si="0">$A4*$H$4*(LOG($A4)+$H$3*$H$2^2)*10^-9*$H$5*$H$6</f>
        <v>590.7674159687806</v>
      </c>
      <c r="F4" s="2">
        <f t="shared" ref="F4:F11" si="1">$A4*$H$4*(LOG($A4)+$H$3*$H$2^2)*10^-9*$H$5</f>
        <v>0.11815348319375613</v>
      </c>
      <c r="G4" s="8" t="s">
        <v>9</v>
      </c>
      <c r="H4" s="5">
        <v>9</v>
      </c>
    </row>
    <row r="5" spans="1:9" x14ac:dyDescent="0.3">
      <c r="A5">
        <v>6400</v>
      </c>
      <c r="B5" s="18">
        <v>48.424999999999997</v>
      </c>
      <c r="C5" s="24">
        <v>168.46700000000001</v>
      </c>
      <c r="E5" s="17">
        <f t="shared" si="0"/>
        <v>2367.4044958126838</v>
      </c>
      <c r="F5" s="2">
        <f t="shared" si="1"/>
        <v>0.47348089916253677</v>
      </c>
      <c r="G5" s="8" t="s">
        <v>12</v>
      </c>
      <c r="H5" s="9">
        <v>25</v>
      </c>
    </row>
    <row r="6" spans="1:9" x14ac:dyDescent="0.3">
      <c r="A6">
        <v>25600</v>
      </c>
      <c r="B6" s="18">
        <v>622.06799999999998</v>
      </c>
      <c r="C6" s="24">
        <v>2873.5140000000001</v>
      </c>
      <c r="E6" s="17">
        <f t="shared" si="0"/>
        <v>9486.9573110009806</v>
      </c>
      <c r="F6" s="2">
        <f t="shared" si="1"/>
        <v>1.8973914622001962</v>
      </c>
      <c r="G6" s="16" t="s">
        <v>18</v>
      </c>
      <c r="H6" s="16">
        <v>5000</v>
      </c>
    </row>
    <row r="7" spans="1:9" x14ac:dyDescent="0.3">
      <c r="A7">
        <v>40000</v>
      </c>
      <c r="B7" s="23"/>
      <c r="C7" s="24">
        <v>6917.7439999999997</v>
      </c>
      <c r="E7" s="17"/>
      <c r="F7" s="2">
        <f t="shared" si="1"/>
        <v>2.9664185399219516</v>
      </c>
      <c r="G7" s="16"/>
      <c r="H7" s="16"/>
    </row>
    <row r="8" spans="1:9" x14ac:dyDescent="0.3">
      <c r="A8">
        <v>102400</v>
      </c>
      <c r="B8" s="18">
        <v>10453.496999999999</v>
      </c>
      <c r="C8" s="17"/>
      <c r="E8" s="17">
        <f t="shared" si="0"/>
        <v>38017.186555004911</v>
      </c>
      <c r="F8" s="2">
        <f t="shared" si="1"/>
        <v>7.6034373110009827</v>
      </c>
    </row>
    <row r="9" spans="1:9" x14ac:dyDescent="0.3">
      <c r="A9">
        <v>176400</v>
      </c>
      <c r="B9" s="18">
        <v>32452.18</v>
      </c>
      <c r="C9" s="17"/>
      <c r="E9" s="17">
        <f t="shared" si="0"/>
        <v>65537.417643358916</v>
      </c>
      <c r="F9" s="2">
        <f t="shared" si="1"/>
        <v>13.107483528671784</v>
      </c>
    </row>
    <row r="10" spans="1:9" x14ac:dyDescent="0.3">
      <c r="A10">
        <v>409600</v>
      </c>
      <c r="B10" s="18">
        <v>167222.56299999999</v>
      </c>
      <c r="C10" s="17"/>
      <c r="E10" s="17">
        <f t="shared" si="0"/>
        <v>152346.17546402357</v>
      </c>
      <c r="F10" s="2">
        <f t="shared" si="1"/>
        <v>30.469235092804713</v>
      </c>
    </row>
    <row r="11" spans="1:9" x14ac:dyDescent="0.3">
      <c r="A11">
        <v>1000000</v>
      </c>
      <c r="B11" s="17"/>
      <c r="E11" s="17">
        <f t="shared" si="0"/>
        <v>372375.00000000006</v>
      </c>
      <c r="F11" s="2">
        <f t="shared" si="1"/>
        <v>74.475000000000009</v>
      </c>
      <c r="G11" s="4" t="s">
        <v>16</v>
      </c>
      <c r="H11" s="4"/>
      <c r="I11" s="4"/>
    </row>
    <row r="13" spans="1:9" x14ac:dyDescent="0.3">
      <c r="B13" t="s">
        <v>1</v>
      </c>
    </row>
    <row r="14" spans="1:9" ht="24" customHeight="1" x14ac:dyDescent="0.3">
      <c r="A14" t="s">
        <v>0</v>
      </c>
      <c r="B14" s="3" t="s">
        <v>2</v>
      </c>
      <c r="C14" s="3" t="s">
        <v>3</v>
      </c>
      <c r="D14" s="3" t="s">
        <v>4</v>
      </c>
      <c r="E14" s="6" t="s">
        <v>13</v>
      </c>
      <c r="F14" s="6" t="s">
        <v>15</v>
      </c>
      <c r="G14" s="3" t="s">
        <v>20</v>
      </c>
      <c r="H14" s="6" t="s">
        <v>14</v>
      </c>
      <c r="I14" s="6" t="s">
        <v>21</v>
      </c>
    </row>
    <row r="15" spans="1:9" x14ac:dyDescent="0.3">
      <c r="A15">
        <v>400</v>
      </c>
      <c r="B15" s="1">
        <v>2E-3</v>
      </c>
      <c r="C15" s="1">
        <v>2E-3</v>
      </c>
      <c r="D15" s="1">
        <v>1E-3</v>
      </c>
      <c r="E15" s="1">
        <v>15</v>
      </c>
      <c r="F15" s="15">
        <f>A15*30*E15*10^-9*$F$24</f>
        <v>7.2000000000000005E-4</v>
      </c>
      <c r="G15" s="18">
        <v>2.1000000000000001E-2</v>
      </c>
      <c r="H15" s="19">
        <v>537</v>
      </c>
      <c r="I15" s="17">
        <f>A15*30*H15*10^-9*$I$24</f>
        <v>2.5776E-2</v>
      </c>
    </row>
    <row r="16" spans="1:9" x14ac:dyDescent="0.3">
      <c r="A16">
        <v>1600</v>
      </c>
      <c r="B16" s="1">
        <v>1.0999999999999999E-2</v>
      </c>
      <c r="C16" s="1">
        <v>6.0000000000000001E-3</v>
      </c>
      <c r="D16" s="1">
        <v>4.0000000000000001E-3</v>
      </c>
      <c r="E16" s="1">
        <v>23</v>
      </c>
      <c r="F16" s="15">
        <f t="shared" ref="F16:F22" si="2">A16*30*E16*10^-9*$F$24</f>
        <v>4.4160000000000007E-3</v>
      </c>
      <c r="G16" s="18">
        <v>0.249</v>
      </c>
      <c r="H16" s="19">
        <v>1968</v>
      </c>
      <c r="I16" s="17">
        <f t="shared" ref="I16:I22" si="3">A16*30*H16*10^-9*$I$24</f>
        <v>0.37785600000000003</v>
      </c>
    </row>
    <row r="17" spans="1:9" x14ac:dyDescent="0.3">
      <c r="A17">
        <v>6400</v>
      </c>
      <c r="B17" s="1">
        <v>5.5E-2</v>
      </c>
      <c r="C17" s="1">
        <v>4.7E-2</v>
      </c>
      <c r="D17" s="1">
        <v>2.4E-2</v>
      </c>
      <c r="E17" s="1">
        <v>41</v>
      </c>
      <c r="F17" s="14">
        <f t="shared" si="2"/>
        <v>3.1488000000000002E-2</v>
      </c>
      <c r="G17" s="18">
        <v>3.669</v>
      </c>
      <c r="H17" s="19">
        <v>7272</v>
      </c>
      <c r="I17" s="17">
        <f t="shared" si="3"/>
        <v>5.5848960000000005</v>
      </c>
    </row>
    <row r="18" spans="1:9" x14ac:dyDescent="0.3">
      <c r="A18">
        <v>25600</v>
      </c>
      <c r="B18" s="1">
        <v>0.27800000000000002</v>
      </c>
      <c r="C18" s="1">
        <v>0.27900000000000003</v>
      </c>
      <c r="D18" s="1">
        <v>0.19600000000000001</v>
      </c>
      <c r="E18" s="1">
        <v>71</v>
      </c>
      <c r="F18" s="14">
        <f t="shared" si="2"/>
        <v>0.218112</v>
      </c>
      <c r="G18" s="18">
        <v>70.319999999999993</v>
      </c>
      <c r="H18" s="19">
        <v>26948</v>
      </c>
      <c r="I18" s="17">
        <f t="shared" si="3"/>
        <v>82.784255999999999</v>
      </c>
    </row>
    <row r="19" spans="1:9" x14ac:dyDescent="0.3">
      <c r="A19">
        <v>102400</v>
      </c>
      <c r="B19" s="1">
        <v>1.605</v>
      </c>
      <c r="C19" s="1">
        <v>2.1280000000000001</v>
      </c>
      <c r="D19" s="1">
        <v>1.2649999999999999</v>
      </c>
      <c r="E19" s="1">
        <v>138</v>
      </c>
      <c r="F19" s="14">
        <f t="shared" si="2"/>
        <v>1.6957440000000001</v>
      </c>
      <c r="G19" s="18">
        <f>1095.633</f>
        <v>1095.633</v>
      </c>
      <c r="H19" s="19">
        <v>100833</v>
      </c>
      <c r="I19" s="17">
        <f t="shared" si="3"/>
        <v>1239.0359040000001</v>
      </c>
    </row>
    <row r="20" spans="1:9" x14ac:dyDescent="0.3">
      <c r="A20">
        <v>176400</v>
      </c>
      <c r="B20" s="1">
        <v>3.1389999999999998</v>
      </c>
      <c r="C20" s="1">
        <v>5.5060000000000002</v>
      </c>
      <c r="D20" s="1">
        <v>3.0259999999999998</v>
      </c>
      <c r="E20" s="1">
        <v>180</v>
      </c>
      <c r="F20" s="14">
        <f t="shared" si="2"/>
        <v>3.8102400000000003</v>
      </c>
      <c r="G20" s="18">
        <f>4030.196</f>
        <v>4030.1959999999999</v>
      </c>
      <c r="H20" s="19">
        <v>166207</v>
      </c>
      <c r="I20" s="17">
        <f t="shared" si="3"/>
        <v>3518.2697760000001</v>
      </c>
    </row>
    <row r="21" spans="1:9" x14ac:dyDescent="0.3">
      <c r="A21">
        <v>409600</v>
      </c>
      <c r="B21" s="1">
        <v>8.1449999999999996</v>
      </c>
      <c r="C21" s="1">
        <v>18.056999999999999</v>
      </c>
      <c r="D21" s="1">
        <v>9.4269999999999996</v>
      </c>
      <c r="E21" s="1">
        <v>265</v>
      </c>
      <c r="F21" s="14">
        <f t="shared" si="2"/>
        <v>13.02528</v>
      </c>
      <c r="G21" s="18">
        <v>20717.091</v>
      </c>
      <c r="H21" s="19">
        <v>366917</v>
      </c>
      <c r="I21" s="17">
        <f t="shared" si="3"/>
        <v>18034.704384000001</v>
      </c>
    </row>
    <row r="22" spans="1:9" x14ac:dyDescent="0.3">
      <c r="A22">
        <v>1000000</v>
      </c>
      <c r="B22" s="20" t="s">
        <v>22</v>
      </c>
      <c r="C22" s="7"/>
      <c r="D22" s="7"/>
      <c r="E22" s="7">
        <v>350</v>
      </c>
      <c r="F22" s="4">
        <f t="shared" si="2"/>
        <v>42</v>
      </c>
      <c r="G22" s="21"/>
      <c r="H22" s="4">
        <v>1000000</v>
      </c>
      <c r="I22" s="22">
        <f t="shared" si="3"/>
        <v>120000.00000000001</v>
      </c>
    </row>
    <row r="23" spans="1:9" x14ac:dyDescent="0.3">
      <c r="H23" s="4" t="s">
        <v>11</v>
      </c>
      <c r="I23" s="4"/>
    </row>
    <row r="24" spans="1:9" x14ac:dyDescent="0.3">
      <c r="E24" t="s">
        <v>17</v>
      </c>
      <c r="F24" s="10">
        <v>4</v>
      </c>
      <c r="H24" t="s">
        <v>17</v>
      </c>
      <c r="I24" s="10">
        <v>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Roman</cp:lastModifiedBy>
  <dcterms:created xsi:type="dcterms:W3CDTF">2020-05-06T11:31:15Z</dcterms:created>
  <dcterms:modified xsi:type="dcterms:W3CDTF">2020-05-28T16:40:53Z</dcterms:modified>
</cp:coreProperties>
</file>